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6" windowHeight="11040" tabRatio="597"/>
  </bookViews>
  <sheets>
    <sheet name="عمليات الولادة" sheetId="2" r:id="rId1"/>
    <sheet name="Sheet3"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2" l="1"/>
  <c r="G38" i="2"/>
  <c r="G110" i="2" l="1"/>
  <c r="G24" i="2" l="1"/>
  <c r="G25" i="2"/>
  <c r="G26" i="2"/>
  <c r="G27" i="2"/>
  <c r="G23" i="2"/>
  <c r="G116" i="2"/>
  <c r="G105" i="2"/>
  <c r="G106" i="2"/>
  <c r="G107" i="2"/>
  <c r="G108" i="2"/>
  <c r="G109" i="2"/>
  <c r="G111" i="2"/>
  <c r="G112" i="2"/>
  <c r="G113" i="2"/>
  <c r="G114" i="2"/>
  <c r="G115" i="2"/>
  <c r="G103" i="2"/>
  <c r="G104" i="2"/>
  <c r="G102" i="2"/>
  <c r="G101" i="2"/>
  <c r="G97" i="2"/>
  <c r="G96" i="2"/>
  <c r="G95" i="2"/>
  <c r="G92" i="2"/>
  <c r="G91" i="2"/>
  <c r="G90" i="2"/>
  <c r="G86" i="2"/>
  <c r="G87" i="2"/>
  <c r="G83" i="2"/>
  <c r="G84" i="2"/>
  <c r="G85" i="2"/>
  <c r="G82" i="2"/>
  <c r="G73" i="2"/>
  <c r="G74" i="2"/>
  <c r="G75" i="2"/>
  <c r="G76" i="2"/>
  <c r="G77" i="2"/>
  <c r="G78" i="2"/>
  <c r="G72" i="2"/>
  <c r="G71" i="2"/>
  <c r="G66" i="2"/>
  <c r="G65" i="2"/>
  <c r="G57" i="2"/>
  <c r="G58" i="2"/>
  <c r="G59" i="2"/>
  <c r="G60" i="2"/>
  <c r="G56" i="2"/>
  <c r="G55" i="2"/>
  <c r="G51" i="2"/>
  <c r="G50" i="2"/>
  <c r="G49" i="2"/>
  <c r="G48" i="2"/>
  <c r="G45" i="2"/>
  <c r="G44" i="2"/>
  <c r="G43" i="2"/>
  <c r="G42" i="2"/>
  <c r="G37" i="2"/>
  <c r="G40" i="2" s="1"/>
  <c r="G33" i="2"/>
  <c r="G32" i="2"/>
  <c r="G31" i="2"/>
  <c r="G12" i="2"/>
  <c r="G13" i="2"/>
  <c r="G14" i="2"/>
  <c r="G15" i="2"/>
  <c r="G16" i="2"/>
  <c r="G17" i="2"/>
  <c r="G18" i="2"/>
  <c r="G19" i="2"/>
  <c r="G20" i="2"/>
  <c r="G21" i="2"/>
  <c r="G22" i="2"/>
  <c r="G11" i="2"/>
  <c r="G10" i="2"/>
  <c r="G117" i="2" l="1"/>
  <c r="G145" i="2" s="1"/>
  <c r="G99" i="2"/>
  <c r="G143" i="2" s="1"/>
  <c r="G69" i="2"/>
  <c r="G139" i="2" s="1"/>
  <c r="G29" i="2"/>
  <c r="G80" i="2"/>
  <c r="G141" i="2" s="1"/>
  <c r="G62" i="2"/>
  <c r="G137" i="2" s="1"/>
  <c r="G127" i="2"/>
  <c r="G131" i="2"/>
  <c r="G46" i="2"/>
  <c r="G133" i="2" s="1"/>
  <c r="G53" i="2"/>
  <c r="G135" i="2" s="1"/>
  <c r="G35" i="2"/>
  <c r="G129" i="2" s="1"/>
  <c r="G148" i="2" l="1"/>
  <c r="G150" i="2" s="1"/>
  <c r="G152" i="2" s="1"/>
  <c r="D7" i="3"/>
  <c r="O26" i="3"/>
  <c r="O25" i="3"/>
  <c r="O28" i="3" s="1"/>
  <c r="G19" i="3"/>
  <c r="G20" i="3"/>
  <c r="G21" i="3"/>
  <c r="G22" i="3" s="1"/>
  <c r="G18" i="3"/>
  <c r="K27" i="3"/>
  <c r="K24" i="3"/>
  <c r="K25" i="3" s="1"/>
  <c r="K23" i="3"/>
  <c r="K21" i="3"/>
  <c r="K19" i="3"/>
  <c r="I10" i="3"/>
  <c r="G15" i="3"/>
  <c r="G13" i="3"/>
  <c r="D26" i="3"/>
  <c r="D25" i="3"/>
  <c r="D24" i="3"/>
  <c r="D23" i="3"/>
  <c r="D22" i="3"/>
  <c r="D14" i="3"/>
  <c r="D15" i="3"/>
  <c r="D16" i="3"/>
  <c r="D17" i="3"/>
  <c r="D18" i="3"/>
  <c r="D19" i="3"/>
  <c r="D20" i="3"/>
  <c r="D21" i="3"/>
  <c r="D13" i="3"/>
  <c r="D10" i="3"/>
  <c r="E10" i="3" s="1"/>
  <c r="I12" i="3" s="1"/>
  <c r="D9" i="3"/>
  <c r="M16" i="3"/>
  <c r="M18" i="3" s="1"/>
  <c r="F7" i="3"/>
  <c r="E5" i="3"/>
  <c r="C2" i="3"/>
  <c r="I2" i="3"/>
  <c r="J2" i="3" s="1"/>
  <c r="F2" i="3"/>
  <c r="I1" i="3"/>
  <c r="J1" i="3" s="1"/>
  <c r="F1" i="3"/>
  <c r="C1" i="3"/>
  <c r="J3" i="3" l="1"/>
  <c r="J5" i="3" s="1"/>
</calcChain>
</file>

<file path=xl/sharedStrings.xml><?xml version="1.0" encoding="utf-8"?>
<sst xmlns="http://schemas.openxmlformats.org/spreadsheetml/2006/main" count="198" uniqueCount="112">
  <si>
    <t>البند</t>
  </si>
  <si>
    <t>المواصفات</t>
  </si>
  <si>
    <t>الوحدة</t>
  </si>
  <si>
    <t>الكمية</t>
  </si>
  <si>
    <t>سعر الوحدة</t>
  </si>
  <si>
    <t>الاجمالي</t>
  </si>
  <si>
    <t>اعمال المباني</t>
  </si>
  <si>
    <t>اعمال البياض</t>
  </si>
  <si>
    <t>اعمال الدهانات</t>
  </si>
  <si>
    <t>اعمال العوازل</t>
  </si>
  <si>
    <t>اعمال الابواب والشبابيك</t>
  </si>
  <si>
    <t>اعمال الصرف الصحي</t>
  </si>
  <si>
    <t>اعمال الكهرباء</t>
  </si>
  <si>
    <t>اجمالي اعمال المباني</t>
  </si>
  <si>
    <t>اجمالي اعمال البياض</t>
  </si>
  <si>
    <t>اجمالي اعمال الدهانات</t>
  </si>
  <si>
    <t>اجمالي اعمال العوازل</t>
  </si>
  <si>
    <t>اجمالي اعمال الصرف الصحي</t>
  </si>
  <si>
    <t>اجمالي اعمال الكهرباء</t>
  </si>
  <si>
    <t>م2</t>
  </si>
  <si>
    <t xml:space="preserve">شرجه ولكن للحوائط </t>
  </si>
  <si>
    <t>شرحه ولكن للوزرات</t>
  </si>
  <si>
    <t>عملية</t>
  </si>
  <si>
    <t>م ط</t>
  </si>
  <si>
    <t>اجمال اعمال البلاط والارصفه</t>
  </si>
  <si>
    <t>اعمال البلاط والارصفه</t>
  </si>
  <si>
    <t>الاعمال الاعتيادية</t>
  </si>
  <si>
    <t>شرحه ولكن للحوائط</t>
  </si>
  <si>
    <t>قبل التنفيذ يجيب الموافقه علي كل المواد قبل التركيب و قبل تنفيذ الطبقة العاولة يتوجب علي المقاول تنظيف السطح جيدا</t>
  </si>
  <si>
    <t xml:space="preserve"> توريد وتركيب واخنبار مقعد افرنجي كامل باللوان المطلوب شامل الشطاف وجميع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</si>
  <si>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عدد</t>
  </si>
  <si>
    <t xml:space="preserve"> توريد وتركيب واخنبار بيبة ارضية تجميع سعودي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</si>
  <si>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مواسير الصرف</t>
  </si>
  <si>
    <t>مواسير التغذية</t>
  </si>
  <si>
    <t xml:space="preserve"> توريد وتركيب واخنبار وحدة انارة فلوروست 4 قدم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</si>
  <si>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 xml:space="preserve"> توريد وتركيب واخنبار بلك 13 امبير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</si>
  <si>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شرحه ولكن ثنائي 13 - 16 امبير</t>
  </si>
  <si>
    <t xml:space="preserve"> توريد وتركيب واخنبار مراوح سقف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</si>
  <si>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شرحه ولكن مراوح حائط</t>
  </si>
  <si>
    <t>شرحه ولكن مراوح شفط</t>
  </si>
  <si>
    <t>شرحه ولكن كيبل فرعي سعة 16 ملي</t>
  </si>
  <si>
    <t>شرحه ولكن كيبل فرعي سعة 35 ملي</t>
  </si>
  <si>
    <t>اجمال اعمال البلاط والارصفة</t>
  </si>
  <si>
    <t>توريد وتركيب وختبار مواسير PPR قطر 1 يوصة ضعط 6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</si>
  <si>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شرحه ولكن مواسير 3/4 بوصه</t>
  </si>
  <si>
    <t>شرحه ولكن ماسورة qvs قطر 1 بوصة</t>
  </si>
  <si>
    <t>توريد وتركيب وختبار مواسير PVC قطر 6 يوصة ضعط 6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</si>
  <si>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شرحه ولكن مواسير 4 بوصة</t>
  </si>
  <si>
    <t>شرحه ولكن مواسير 2بوصة</t>
  </si>
  <si>
    <t xml:space="preserve"> توريد وتنفيذ طبقة عازلة لارضيات  الجمامات حسب الطلب ومن الانواع المحليةاو المستوردة  حسب تعليمات الشركة المنتجه وملحقتها وجميع المستلزمات مع تداخل لايقل عن 10 سم والتوصيل الي المباني لمسافة لاتقل عن 25 سم والتنعيم للطبقة السطحية اسقله وجسب المواصفات وحسب المواصفات الفنية المطلوبه وتعليمات المهندس المشرف واصول الصناعه وكل مايلزم لنهو الاعمال علي الوجه الامثل</t>
  </si>
  <si>
    <t>شرحه ولكن كربستون</t>
  </si>
  <si>
    <t>اعمال الخرسانات</t>
  </si>
  <si>
    <t>اجمالي اعمال الخرسانات</t>
  </si>
  <si>
    <t>شرحه ولكن من الخارج</t>
  </si>
  <si>
    <t>توريد وعمل ممرمات بياض للابواب والشبابيك والكهرباء بمونة الاسمنت والرمله بنسبة 6:1 بسمك لا يقل عن (2)سم من 300كجم اسمنت لكل متر مكعب رمل وتشمل الاعمال الطرطشة مع التخشين والسعر يشمل تكسير وتقشير البياض القديم ونقل ناتج التكسير خارج الموقع ومع جميع المستلزمات المطلوبة وذلك طبقا للرسومات والمواصفات الفنية المطلوبه وحسب تعليمات المهندس المشرف واصول الصناعه وكل مايلزم لنهو الاعمال علي الوجه الامثل</t>
  </si>
  <si>
    <t>شرحه ولكن لمرمات ترميم المباني</t>
  </si>
  <si>
    <t>توريد وعمل بياض للحوائط من الداخلية بمونة الاسمنت والرمله بنسبة 6:1 بسمك لا يقل عن (2)سم من 300كجم اسمنت لكل متر مكعب رمل وتشمل الاعمال الطرطشة مع التخشين ومع جميع المستلزمات المطلوبة وذلك طبقا للرسومات والمواصفات الفنية المطلوبه وحسب تعليمات المهندس المشرف واصول الصناعه وكل مايلزم لنهو الاعمال علي الوجه الامثل</t>
  </si>
  <si>
    <t>شرحه ولكن للممرات من الماربل</t>
  </si>
  <si>
    <t>شرحه ولكن من الخارج من التكشر</t>
  </si>
  <si>
    <t>شرحه ولكن لسقف من البوناستيك</t>
  </si>
  <si>
    <t xml:space="preserve"> توريد وتركيب ارضيات بلاط سيراميك للحمامات عينة معتمدة وتركيب بمونه من الاسمنت والرمل بنسبة 1: 6 للمتر المكعب مع جميع المستلزمات المطلوبه وذلك طبقا للرسومات والمواصفات الفنية وتعليمات المهندس المشرف واصول الصناعه وكل مايلزم لنهو الاعمال علي الوجه الامثل</t>
  </si>
  <si>
    <t xml:space="preserve"> توريد وتركيب ارضيات بلاط انترلوك للمسطبة الخارجية مقاس 6 سم والبند محمل علية طبقة 10سم عينة معتمدة مع جميع المستلزمات المطلوبه وذلك طبقا للرسومات والمواصفات الفنية وتعليمات المهندس المشرف واصول الصناعه وكل مايلزم لنهو الاعمال علي الوجه الامثل</t>
  </si>
  <si>
    <t>اجمالي اعمال الابواب والشبابيك والالمونيوم</t>
  </si>
  <si>
    <t xml:space="preserve"> توريد وتركيب واخنبار حوض غسيل ايادي بعامود باللوان المطلوب شامل الخلاط وجميع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</si>
  <si>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شرحه ولكن قلي تراب مقاس (30*30)سم</t>
  </si>
  <si>
    <t>توريد وعمل غرفة تفتيش من الخرسانة المسلحة مقاس ( 60*60)سم بغطاء مع جميع المستلزمات وذلك طبقا للرسومات و المواصفات الفنية المطلوبه وتعليمات المهندس المشرف واصول الصناعه وكل مايلزم لنهو الاعمال علي الوجه الامثل</t>
  </si>
  <si>
    <t xml:space="preserve">شرحه ولكن وحدة انارة قمرية </t>
  </si>
  <si>
    <t>شرحه ولكن كشاف 200 واط</t>
  </si>
  <si>
    <t xml:space="preserve"> توريد وتركيب واخنبار مكيف اسبليت  18 الف وحدة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</si>
  <si>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توريد وتركيب واخنبار طبلون 18 خط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</si>
  <si>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توريد وتركيب واخنبار طبلون  شامل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</si>
  <si>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توريد وتركيب واخنبار كيبل رئيسي سعة 95 ملي مع 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</si>
  <si>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اعمال غير منظورة</t>
  </si>
  <si>
    <t>فك وازالة شبكة المياة والصرف الصحي القديمة</t>
  </si>
  <si>
    <t>شرحه ولكن الاجهز الكهربائية</t>
  </si>
  <si>
    <t>شرحه ولكن الاجهزة الصحية</t>
  </si>
  <si>
    <t>تجهيزونظافة الموقع نقل الانقاض خارج الموقع وتسليم الذي بحالة جيدة لادارة المستشفي للاستفادة منها حسب توجيهات المهندس المشرف و حسب المواصفات الفنية المطلوبه وتعليمات المهندس المشرف واصول الصناعه وكل مايلزم لنهو الاعمال علي الوجه الامثل</t>
  </si>
  <si>
    <t>توريد وعمل طلاء من البوماستيك السلك لزوم الحوائط الداخلية حسب الطلب ومن الانواع المحليةاو المستوردة عدد 3 اوجه مضاد للبكتريا مع جميع المستلزمات المطلوبه و حسب تعليمات الشركة المنتجه وحسب اللون المطلوب مع عمل طلية لتشطيب وتنعيم السطح وذلك طبقا للرسومات  والمواصفات الفنية المطلوبه وتعليمات المهندس المشرف واصول الصناعه وكل مايلزم لنهو الاعمال علي الوجه الامثل</t>
  </si>
  <si>
    <t xml:space="preserve"> توريد وتركيب بورسلين ارضيات مقاس (60*60)سم صيني عينة معتمدة مع ذكر النوع وتركيب بمونه من الاسمنت والرمل بنسبة 1: 6 للمتر المكعب (350 كجم اسمنت /م3) مع السقاية بالاسمنت الابيض والسعر يشمل تجهيز الارصيات قبل بدء الاعمال وتجميع وتنزيل الانقاض مع جميع المستلزمات المطلوبه وذلك طبقا للرسومات والمواصفات الفنية وتعليمات المهندس المشرف واصول الصناعه وكل مايلزم لنهو الاعمال علي الوجه الامثل</t>
  </si>
  <si>
    <t>توريد وتوصيل شبكة تاريض شاملة الكوابل والقضبان التأريض والقلاندات والجزم</t>
  </si>
  <si>
    <t>شرحه ولكن مكيف 12 الف وحدة</t>
  </si>
  <si>
    <t>توريد وتركيب واخنبارحوض غسيل شور سنسر باللوان المطلوب شامل الخلاط وجميع المستلزمات (عينة معنمدة من اجود الانواع) وذلك طبقا للرسومات و المواصفات الفنية المطلوبه وتعليمات المهندس المشرف واصول الصناعه وكل مايلزم لنهو الاعمال علي الوجه الامثل</t>
  </si>
  <si>
    <t xml:space="preserve"> توريد وتنفيذ طبقة عازلة للارضيات من الايبوكس او مايماثلها عينة معتمدةSELF LEVELING طبقتين سمك 2ملي للطبقة الواحدة علي ان يطبق بعد تخشين وتجهيز السطح  وعمل وزره علي الحائط بارتفاع لايقل عن 15 سم زاوية منفرجة 45سم حسب الطلب ومن الانواع المحلية او المستوردة حسب تعليمات الشركة المنتجه وملحقنها مع جميع المستلزمات وحسب المواصفات الفنية المطلوبه وتعليمات المهندس المشرف واصول الصناعه وكل مايلزم لنهو الاعمال علي الوجه الامثل</t>
  </si>
  <si>
    <t>ملخص اعمال عمليات الولادة</t>
  </si>
  <si>
    <t xml:space="preserve">              مشروع تاهيل وصيانة مستشفي سوبا الجامعي</t>
  </si>
  <si>
    <t>جدول كميات ومواصفات عمليات الولادة</t>
  </si>
  <si>
    <t>الاعمال التحضيرية والازاله والحفر والردم</t>
  </si>
  <si>
    <t>اجمالي الاعمال التحضيرية والازاله والحفر والردم</t>
  </si>
  <si>
    <t>فك وازالة الابواب مقاس ( 80 * 220 ) سم للحمامات مع نقل الانقاض خارج الموقع حسب المواصفات الفنية المطلوبه وتعليمات المهندس المشرف واصول الصناعه وكل مايلزم لنهو الاعمال علي الوجه الامثل</t>
  </si>
  <si>
    <t xml:space="preserve">شرحه ولكن  مقاس ( 100 * 220 ) سم </t>
  </si>
  <si>
    <t xml:space="preserve">شرحه ولكن  مقاس ( 120 * 220 ) سم </t>
  </si>
  <si>
    <t xml:space="preserve">شرحه ولكن  مقاس ( 130 * 220 ) سم </t>
  </si>
  <si>
    <t>شرحه ولكن شبابيك مقاس ( 100 * 130 ) سم</t>
  </si>
  <si>
    <t>شرحه ولكن شبابيك مقاس ( 95 * 120 ) سم</t>
  </si>
  <si>
    <t xml:space="preserve">شرحه ولكن المناور </t>
  </si>
  <si>
    <t>قك وازالة فاصل المونيوم مع الباب مع نقل الانقاض خارج الموقع حسب المواصفات الفنية المطلوبه وتعليمات المهندس المشرف واصول الصناعه وكل مايلزم لنهو الاعمال علي الوجه الامثل</t>
  </si>
  <si>
    <t>هدم وازالة مباني طوبه ونص مع نقل الانقاض خارج الموقع حسب المواصفات الفنية المطلوبه وتعليمات المهندس المشرف واصول الصناعه وكل مايلزم لنهو الاعمال علي الوجه الامثل</t>
  </si>
  <si>
    <t>شرحه ولكن للابيام</t>
  </si>
  <si>
    <t xml:space="preserve"> حفر التربة للأساسات بالأبعاد المبينة بالرسومات وحتى الوصول الى التربة الصالحة للتأسيس لتحقيق المقاومة بعمق لا يقل عن 2م من مستوى سطح الأرض ويشمل العمل نزح المياه إن وجدت وتنظيف الحفرة ورشها والحفاظ على جوانب الحفر مع نقل الانقاض خارج الموقع حسب المواصفات الفنية المطلوبه وتعليمات المهندس المشرف واصول الصناعه وكل مايلزم لنهو الاعمال علي الوجه الامثل</t>
  </si>
  <si>
    <t>م3</t>
  </si>
  <si>
    <t>شرحه ولكن اساسات شريطية</t>
  </si>
  <si>
    <t>توريد وعمل ردميات بخرسانة ترابية علي طبقات كل 15 سم لمستوي السطح مع   مع المندلة والرش وجميع المستلزمات المطلوبة حسب المواصفات الفنية المطلوبه وتعليمات المهندس المشرف واصول الصناعه وكل مايلزم لنهو الاعمال علي الوجه الامثل</t>
  </si>
  <si>
    <t xml:space="preserve">شرحه ولكن للمبني ارتفاع 40 سم </t>
  </si>
  <si>
    <t>توريد وصب خرسانة بيضاء بخلطة 1:3:6 سمك 10 سم  وذلك لزوم الارضيات  وكل مايدخل في تصنيع الخرسانة االعادية وكذلك الرش والمعالجه وجميع المستلزمات طبقا للرسومات والمواصفات الفنية المطلوبه وتعليمات المهندس المشرف واصول الصناعه وكل مايلزم لنهو الاعمال علي الوجه الامثل</t>
  </si>
  <si>
    <t>توريد وصب خرسانة مسلحة بخلطة 1:2:4   مقاس (30 * 40 )سم بسيخ تسليح 16ملي وذلك لزوم للقريدبيم وكل مايدخل في تصنيع الخرسانة المسلحه وكذلك الرش والمعالجه وجميع المستلزمات طبقا للرسومات والمواصفات الفنية المطلوبه وتعليمات المهندس المشرف واصول الصناعه وكل مايلزم لنهو الاعمال علي الوجه الامثل</t>
  </si>
  <si>
    <t>شرحه ولكن للعتب مقاس ( 20 * 20 ) سم</t>
  </si>
  <si>
    <t xml:space="preserve"> توريد وعمل مباني طوبه ونصف  من الطوب الاجمر  درجة اولي مقاس ( 20*6*11) بمونه من الاسمنت والرمله بنسبة 6 : 1 وذلك لزوم المباني اسفل القريدبيم وذلك طبقا للرسومات والمواصفات الفنية المطلوبه وتعليمات المهندس المشرف واصول الصناعه وكل مايلزم لنهو الاعمال علي الوجه الامثل</t>
  </si>
  <si>
    <t>شرحه ولكن  طوبه</t>
  </si>
  <si>
    <t>جملة اعمال عمليات الولادة</t>
  </si>
  <si>
    <t>اجمالي الاعمال التحضيرية والازالة والحفر والردم</t>
  </si>
  <si>
    <t>توريد وتركيب فاصل المونيوم مع الباب مع جميع المستلزمات المطلوبة عينة معتمدة من نفس النوع المستخدم  وذلك طبقا للرسومات والمواصفات الفنية وتعليمات المهندس المشرف واصول الصناعه وكل مايلزم لنهو الاعمال علي الوجه الامثل</t>
  </si>
  <si>
    <t>توريد وتركيب باب المونيوم مقاس ( 80 * 220 ) سم للحمامات مع جميع المستلزمات المطلوبة عينة معتمدة من نفس النوع المستخدم  وذلك طبقا للرسومات والمواصفات الفنية وتعليمات المهندس المشرف واصول الصناعه وكل مايلزم لنهو الاعمال علي الوجه الامثل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</si>
</sst>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b/>
      <sz val="11"/>
      <color theme="1"/>
      <name val="Calibri"/>
      <family val="2"/>
      <scheme val="minor"/>
    </font>
    <font>
      <b/>
      <sz val="11"/>
      <color rgb="FFFF0000"/>
      <name val="Calibri"/>
      <family val="2"/>
      <scheme val="minor"/>
    </font>
    <font>
      <b/>
      <sz val="11"/>
      <color rgb="FF0070C0"/>
      <name val="Calibri"/>
      <family val="2"/>
      <scheme val="minor"/>
    </font>
    <font>
      <b/>
      <sz val="14"/>
      <color theme="1"/>
      <name val="Calibri"/>
      <family val="2"/>
      <scheme val="minor"/>
    </font>
    <font>
      <sz val="11"/>
      <color rgb="FFFF0000"/>
      <name val="Calibri"/>
      <family val="2"/>
      <scheme val="minor"/>
    </font>
    <font>
      <b/>
      <sz val="12"/>
      <color rgb="FFFF0000"/>
      <name val="Calibri"/>
      <family val="2"/>
      <scheme val="minor"/>
    </font>
    <font>
      <sz val="14"/>
      <color theme="1"/>
      <name val="Calibri"/>
      <family val="2"/>
      <scheme val="minor"/>
    </font>
    <font>
      <sz val="16"/>
      <color theme="1"/>
      <name val="Calibri"/>
      <family val="2"/>
      <scheme val="minor"/>
    </font>
    <font>
      <sz val="11"/>
      <color rgb="FF000000"/>
      <name val="Calibri"/>
      <family val="2"/>
      <scheme val="minor"/>
    </font>
    <font>
      <b/>
      <sz val="18"/>
      <color rgb="FFFF0000"/>
      <name val="Aptos Slab Black"/>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thick">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right style="double">
        <color indexed="64"/>
      </right>
      <top style="double">
        <color indexed="64"/>
      </top>
      <bottom style="thick">
        <color indexed="64"/>
      </bottom>
      <diagonal/>
    </border>
    <border>
      <left style="double">
        <color indexed="64"/>
      </left>
      <right style="double">
        <color indexed="64"/>
      </right>
      <top style="double">
        <color indexed="64"/>
      </top>
      <bottom style="thin">
        <color indexed="64"/>
      </bottom>
      <diagonal/>
    </border>
  </borders>
  <cellStyleXfs count="1">
    <xf numFmtId="0" fontId="0" fillId="0" borderId="0"/>
  </cellStyleXfs>
  <cellXfs count="102">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8" xfId="0" applyBorder="1"/>
    <xf numFmtId="0" fontId="0" fillId="0" borderId="9" xfId="0" applyBorder="1"/>
    <xf numFmtId="0" fontId="1" fillId="4" borderId="5" xfId="0" applyFont="1" applyFill="1" applyBorder="1"/>
    <xf numFmtId="0" fontId="1" fillId="0" borderId="4" xfId="0" applyFont="1" applyBorder="1" applyAlignment="1">
      <alignment horizontal="center" vertical="center"/>
    </xf>
    <xf numFmtId="0" fontId="0" fillId="0" borderId="4" xfId="0" applyBorder="1" applyAlignment="1">
      <alignment vertical="top"/>
    </xf>
    <xf numFmtId="0" fontId="1" fillId="0" borderId="5" xfId="0" applyFont="1" applyBorder="1" applyAlignment="1">
      <alignment horizont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0" fillId="0" borderId="11" xfId="0" applyBorder="1"/>
    <xf numFmtId="0" fontId="0" fillId="0" borderId="12" xfId="0" applyBorder="1"/>
    <xf numFmtId="0" fontId="3" fillId="5" borderId="4" xfId="0" applyFont="1" applyFill="1" applyBorder="1"/>
    <xf numFmtId="0" fontId="0" fillId="0" borderId="11" xfId="0" applyBorder="1" applyAlignment="1">
      <alignment vertical="top"/>
    </xf>
    <xf numFmtId="0" fontId="0" fillId="0" borderId="13" xfId="0" applyBorder="1"/>
    <xf numFmtId="0" fontId="0" fillId="0" borderId="13" xfId="0" applyBorder="1" applyAlignment="1">
      <alignment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2" fillId="2" borderId="5" xfId="0" applyFont="1" applyFill="1" applyBorder="1" applyAlignment="1">
      <alignment horizontal="center" vertical="center"/>
    </xf>
    <xf numFmtId="0" fontId="1" fillId="0" borderId="2" xfId="0" applyFont="1" applyBorder="1" applyAlignment="1">
      <alignment horizontal="center" vertical="center"/>
    </xf>
    <xf numFmtId="0" fontId="0" fillId="0" borderId="4" xfId="0" applyBorder="1" applyAlignment="1">
      <alignment vertical="top" wrapText="1"/>
    </xf>
    <xf numFmtId="0" fontId="1" fillId="0" borderId="13" xfId="0" applyFont="1" applyBorder="1" applyAlignment="1">
      <alignment horizontal="center"/>
    </xf>
    <xf numFmtId="0" fontId="1" fillId="0" borderId="14" xfId="0" applyFont="1" applyBorder="1" applyAlignment="1">
      <alignment horizontal="center" vertical="top"/>
    </xf>
    <xf numFmtId="0" fontId="0" fillId="0" borderId="13" xfId="0" applyBorder="1" applyAlignment="1">
      <alignment vertical="top"/>
    </xf>
    <xf numFmtId="0" fontId="0" fillId="0" borderId="13" xfId="0" applyBorder="1" applyAlignment="1">
      <alignment vertical="top" wrapText="1"/>
    </xf>
    <xf numFmtId="0" fontId="1" fillId="0" borderId="3" xfId="0" applyFont="1" applyBorder="1" applyAlignment="1">
      <alignment horizontal="center" vertical="center"/>
    </xf>
    <xf numFmtId="0" fontId="0" fillId="0" borderId="5" xfId="0" applyBorder="1" applyAlignment="1">
      <alignment vertical="top" wrapText="1"/>
    </xf>
    <xf numFmtId="0" fontId="1" fillId="0" borderId="16" xfId="0" applyFont="1" applyBorder="1" applyAlignment="1">
      <alignment horizontal="center" vertical="center"/>
    </xf>
    <xf numFmtId="0" fontId="5" fillId="0" borderId="0" xfId="0" applyFont="1"/>
    <xf numFmtId="0" fontId="0" fillId="0" borderId="13" xfId="0" applyBorder="1" applyAlignment="1">
      <alignment vertical="center" wrapText="1"/>
    </xf>
    <xf numFmtId="0" fontId="0" fillId="0" borderId="13" xfId="0" applyBorder="1"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4" fillId="0" borderId="0" xfId="0" applyFont="1" applyAlignment="1">
      <alignment horizontal="right" vertical="center" wrapText="1"/>
    </xf>
    <xf numFmtId="0" fontId="2" fillId="6" borderId="15" xfId="0" applyFont="1" applyFill="1" applyBorder="1" applyAlignment="1">
      <alignment horizontal="right"/>
    </xf>
    <xf numFmtId="0" fontId="6" fillId="2" borderId="5" xfId="0" applyFont="1" applyFill="1" applyBorder="1" applyAlignment="1">
      <alignment horizontal="center" vertical="center"/>
    </xf>
    <xf numFmtId="0" fontId="7" fillId="6" borderId="5"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6" xfId="0" applyBorder="1" applyAlignment="1">
      <alignment vertical="top" wrapText="1"/>
    </xf>
    <xf numFmtId="0" fontId="0" fillId="0" borderId="16" xfId="0" applyBorder="1" applyAlignment="1">
      <alignment vertical="top"/>
    </xf>
    <xf numFmtId="0" fontId="0" fillId="0" borderId="4" xfId="0" applyBorder="1" applyAlignment="1">
      <alignment vertical="center" wrapText="1"/>
    </xf>
    <xf numFmtId="0" fontId="0" fillId="0" borderId="4" xfId="0" applyBorder="1" applyAlignment="1">
      <alignment horizontal="right" vertical="top"/>
    </xf>
    <xf numFmtId="0" fontId="0" fillId="0" borderId="5" xfId="0" applyBorder="1" applyAlignment="1">
      <alignment vertical="top"/>
    </xf>
    <xf numFmtId="0" fontId="7" fillId="7" borderId="7" xfId="0" applyFont="1" applyFill="1" applyBorder="1"/>
    <xf numFmtId="0" fontId="7" fillId="7" borderId="8" xfId="0" applyFont="1" applyFill="1" applyBorder="1"/>
    <xf numFmtId="0" fontId="7" fillId="7" borderId="3" xfId="0" applyFont="1" applyFill="1" applyBorder="1"/>
    <xf numFmtId="0" fontId="0" fillId="0" borderId="17" xfId="0" applyBorder="1" applyAlignment="1">
      <alignment horizontal="right" vertical="top" wrapText="1"/>
    </xf>
    <xf numFmtId="0" fontId="0" fillId="0" borderId="13" xfId="0" applyBorder="1" applyAlignment="1">
      <alignment horizontal="right" vertical="top"/>
    </xf>
    <xf numFmtId="0" fontId="0" fillId="0" borderId="13" xfId="0" applyBorder="1" applyAlignment="1">
      <alignment horizontal="right" vertical="top" wrapText="1"/>
    </xf>
    <xf numFmtId="0" fontId="1" fillId="0" borderId="13" xfId="0" applyFont="1" applyBorder="1" applyAlignment="1">
      <alignment horizontal="center" vertical="top"/>
    </xf>
    <xf numFmtId="0" fontId="0" fillId="0" borderId="11" xfId="0" applyBorder="1" applyAlignment="1">
      <alignment horizontal="right" vertical="center" wrapText="1"/>
    </xf>
    <xf numFmtId="0" fontId="0" fillId="0" borderId="4" xfId="0" applyBorder="1" applyAlignment="1">
      <alignment wrapText="1"/>
    </xf>
    <xf numFmtId="0" fontId="9" fillId="0" borderId="18" xfId="0" applyFont="1" applyBorder="1" applyAlignment="1">
      <alignment horizontal="right" vertical="center" wrapText="1"/>
    </xf>
    <xf numFmtId="0" fontId="9" fillId="0" borderId="13" xfId="0" applyFont="1" applyBorder="1" applyAlignment="1">
      <alignment horizontal="right" vertical="center" wrapText="1"/>
    </xf>
    <xf numFmtId="0" fontId="9" fillId="0" borderId="11" xfId="0" applyFont="1" applyBorder="1" applyAlignment="1">
      <alignment horizontal="right" vertical="center" wrapText="1"/>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9" fontId="8" fillId="3" borderId="5" xfId="0" applyNumberFormat="1" applyFont="1" applyFill="1" applyBorder="1" applyAlignment="1">
      <alignment horizontal="center" vertical="center"/>
    </xf>
    <xf numFmtId="0" fontId="0" fillId="0" borderId="11" xfId="0" applyBorder="1" applyAlignment="1">
      <alignment wrapText="1"/>
    </xf>
    <xf numFmtId="0" fontId="0" fillId="0" borderId="4" xfId="0" applyBorder="1" applyAlignment="1">
      <alignment horizontal="right" vertical="top" wrapText="1"/>
    </xf>
    <xf numFmtId="0" fontId="0" fillId="0" borderId="4" xfId="0" applyBorder="1" applyAlignment="1">
      <alignment horizontal="center" vertical="top"/>
    </xf>
    <xf numFmtId="0" fontId="0" fillId="0" borderId="22" xfId="0" applyBorder="1" applyAlignment="1">
      <alignment vertical="top"/>
    </xf>
    <xf numFmtId="0" fontId="0" fillId="0" borderId="22" xfId="0" applyBorder="1" applyAlignment="1">
      <alignment vertical="top"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6" fillId="2" borderId="2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0" xfId="0" applyFont="1" applyFill="1" applyBorder="1" applyAlignment="1">
      <alignment horizontal="center"/>
    </xf>
    <xf numFmtId="0" fontId="6" fillId="2" borderId="9" xfId="0" applyFont="1" applyFill="1" applyBorder="1" applyAlignment="1">
      <alignment horizontal="center"/>
    </xf>
    <xf numFmtId="0" fontId="6" fillId="2" borderId="6" xfId="0" applyFont="1" applyFill="1" applyBorder="1" applyAlignment="1">
      <alignment horizontal="center"/>
    </xf>
    <xf numFmtId="0" fontId="4" fillId="0" borderId="0" xfId="0" applyFont="1" applyAlignment="1">
      <alignment horizontal="center"/>
    </xf>
    <xf numFmtId="0" fontId="6" fillId="2" borderId="25"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4" fillId="0" borderId="0" xfId="0" applyFont="1" applyAlignment="1">
      <alignment horizontal="right" wrapText="1"/>
    </xf>
    <xf numFmtId="0" fontId="6" fillId="2" borderId="29" xfId="0" applyFont="1" applyFill="1" applyBorder="1" applyAlignment="1">
      <alignment horizontal="center"/>
    </xf>
    <xf numFmtId="0" fontId="6" fillId="2" borderId="30" xfId="0" applyFont="1" applyFill="1" applyBorder="1" applyAlignment="1">
      <alignment horizontal="center"/>
    </xf>
    <xf numFmtId="0" fontId="6" fillId="2" borderId="31" xfId="0" applyFont="1" applyFill="1" applyBorder="1" applyAlignment="1">
      <alignment horizont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7" fillId="7" borderId="7" xfId="0" applyFont="1" applyFill="1" applyBorder="1"/>
    <xf numFmtId="0" fontId="7" fillId="7" borderId="8" xfId="0" applyFont="1" applyFill="1" applyBorder="1"/>
    <xf numFmtId="0" fontId="7" fillId="7" borderId="3" xfId="0" applyFont="1" applyFill="1" applyBorder="1"/>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0" fillId="8" borderId="19" xfId="0" applyFont="1" applyFill="1" applyBorder="1" applyAlignment="1">
      <alignment horizontal="center" vertical="center"/>
    </xf>
    <xf numFmtId="0" fontId="10" fillId="8" borderId="20" xfId="0" applyFont="1" applyFill="1" applyBorder="1" applyAlignment="1">
      <alignment horizontal="center" vertical="center"/>
    </xf>
    <xf numFmtId="0" fontId="10" fillId="8" borderId="21" xfId="0" applyFont="1" applyFill="1" applyBorder="1" applyAlignment="1">
      <alignment horizontal="center" vertical="center"/>
    </xf>
    <xf numFmtId="0" fontId="0" fillId="0" borderId="11"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153"/>
  <sheetViews>
    <sheetView rightToLeft="1" tabSelected="1" view="pageBreakPreview" topLeftCell="A108" zoomScale="115" zoomScaleNormal="115" zoomScaleSheetLayoutView="115" workbookViewId="0">
      <selection activeCell="F112" sqref="F112"/>
    </sheetView>
  </sheetViews>
  <sheetFormatPr defaultRowHeight="14.4"/>
  <cols>
    <col min="1" max="1" width="2.109375" customWidth="1"/>
    <col min="2" max="2" width="4" bestFit="1" customWidth="1"/>
    <col min="3" max="3" width="59.44140625" customWidth="1"/>
    <col min="4" max="4" width="6.109375" bestFit="1" customWidth="1"/>
    <col min="5" max="5" width="5.5546875" bestFit="1" customWidth="1"/>
    <col min="6" max="6" width="9.88671875" bestFit="1" customWidth="1"/>
    <col min="7" max="7" width="13.44140625" customWidth="1"/>
  </cols>
  <sheetData>
    <row r="2" spans="2:7" ht="18">
      <c r="B2" s="77" t="s">
        <v>84</v>
      </c>
      <c r="C2" s="77"/>
      <c r="D2" s="77"/>
      <c r="E2" s="77"/>
      <c r="F2" s="77"/>
      <c r="G2" s="77"/>
    </row>
    <row r="3" spans="2:7" ht="18">
      <c r="C3" s="39"/>
      <c r="D3" s="39"/>
      <c r="E3" s="39"/>
      <c r="F3" s="39"/>
      <c r="G3" s="39"/>
    </row>
    <row r="4" spans="2:7" ht="18">
      <c r="C4" s="81" t="s">
        <v>85</v>
      </c>
      <c r="D4" s="81"/>
      <c r="E4" s="81"/>
      <c r="F4" s="81"/>
      <c r="G4" s="81"/>
    </row>
    <row r="5" spans="2:7" ht="18.600000000000001" thickBot="1">
      <c r="C5" s="40"/>
      <c r="D5" s="40"/>
      <c r="E5" s="40"/>
      <c r="F5" s="40"/>
      <c r="G5" s="40"/>
    </row>
    <row r="6" spans="2:7" ht="15" thickBot="1">
      <c r="C6" s="41"/>
      <c r="D6" s="5"/>
      <c r="E6" s="5"/>
      <c r="F6" s="5"/>
    </row>
    <row r="7" spans="2:7" ht="15.6" thickTop="1" thickBot="1">
      <c r="B7" s="62" t="s">
        <v>0</v>
      </c>
      <c r="C7" s="62" t="s">
        <v>1</v>
      </c>
      <c r="D7" s="62" t="s">
        <v>2</v>
      </c>
      <c r="E7" s="62" t="s">
        <v>3</v>
      </c>
      <c r="F7" s="62" t="s">
        <v>4</v>
      </c>
      <c r="G7" s="63" t="s">
        <v>5</v>
      </c>
    </row>
    <row r="8" spans="2:7" ht="15" thickTop="1">
      <c r="B8" s="3"/>
      <c r="C8" s="16" t="s">
        <v>26</v>
      </c>
      <c r="D8" s="3"/>
      <c r="E8" s="3"/>
      <c r="F8" s="3"/>
      <c r="G8" s="1"/>
    </row>
    <row r="9" spans="2:7" ht="15" thickBot="1">
      <c r="B9" s="9">
        <v>1</v>
      </c>
      <c r="C9" s="8" t="s">
        <v>86</v>
      </c>
      <c r="D9" s="3"/>
      <c r="E9" s="3"/>
      <c r="F9" s="3"/>
      <c r="G9" s="1"/>
    </row>
    <row r="10" spans="2:7" ht="58.2" thickTop="1">
      <c r="B10" s="10">
        <v>1</v>
      </c>
      <c r="C10" s="58" t="s">
        <v>76</v>
      </c>
      <c r="D10" s="9" t="s">
        <v>22</v>
      </c>
      <c r="E10" s="9">
        <v>1</v>
      </c>
      <c r="F10" s="3"/>
      <c r="G10" s="24">
        <f>F10*E10</f>
        <v>0</v>
      </c>
    </row>
    <row r="11" spans="2:7" ht="43.2">
      <c r="B11" s="28">
        <v>2</v>
      </c>
      <c r="C11" s="59" t="s">
        <v>88</v>
      </c>
      <c r="D11" s="20" t="s">
        <v>30</v>
      </c>
      <c r="E11" s="20">
        <v>3</v>
      </c>
      <c r="F11" s="18"/>
      <c r="G11" s="22">
        <f>F11*E11</f>
        <v>0</v>
      </c>
    </row>
    <row r="12" spans="2:7">
      <c r="B12" s="28">
        <v>3</v>
      </c>
      <c r="C12" s="59" t="s">
        <v>89</v>
      </c>
      <c r="D12" s="20" t="s">
        <v>30</v>
      </c>
      <c r="E12" s="13">
        <v>10</v>
      </c>
      <c r="F12" s="14"/>
      <c r="G12" s="22">
        <f t="shared" ref="G12:G27" si="0">F12*E12</f>
        <v>0</v>
      </c>
    </row>
    <row r="13" spans="2:7">
      <c r="B13" s="10">
        <v>4</v>
      </c>
      <c r="C13" s="59" t="s">
        <v>90</v>
      </c>
      <c r="D13" s="20" t="s">
        <v>30</v>
      </c>
      <c r="E13" s="20">
        <v>3</v>
      </c>
      <c r="F13" s="18"/>
      <c r="G13" s="22">
        <f t="shared" si="0"/>
        <v>0</v>
      </c>
    </row>
    <row r="14" spans="2:7">
      <c r="B14" s="28">
        <v>5</v>
      </c>
      <c r="C14" s="59" t="s">
        <v>91</v>
      </c>
      <c r="D14" s="20" t="s">
        <v>30</v>
      </c>
      <c r="E14" s="20">
        <v>5</v>
      </c>
      <c r="F14" s="18"/>
      <c r="G14" s="22">
        <f t="shared" si="0"/>
        <v>0</v>
      </c>
    </row>
    <row r="15" spans="2:7">
      <c r="B15" s="10">
        <v>6</v>
      </c>
      <c r="C15" s="60" t="s">
        <v>94</v>
      </c>
      <c r="D15" s="9" t="s">
        <v>19</v>
      </c>
      <c r="E15" s="20">
        <v>36</v>
      </c>
      <c r="F15" s="18"/>
      <c r="G15" s="22">
        <f t="shared" si="0"/>
        <v>0</v>
      </c>
    </row>
    <row r="16" spans="2:7">
      <c r="B16" s="28">
        <v>7</v>
      </c>
      <c r="C16" s="61" t="s">
        <v>92</v>
      </c>
      <c r="D16" s="20" t="s">
        <v>30</v>
      </c>
      <c r="E16" s="20">
        <v>2</v>
      </c>
      <c r="F16" s="18"/>
      <c r="G16" s="22">
        <f t="shared" si="0"/>
        <v>0</v>
      </c>
    </row>
    <row r="17" spans="2:7">
      <c r="B17" s="10">
        <v>8</v>
      </c>
      <c r="C17" s="61" t="s">
        <v>93</v>
      </c>
      <c r="D17" s="13" t="s">
        <v>30</v>
      </c>
      <c r="E17" s="20">
        <v>3</v>
      </c>
      <c r="F17" s="18"/>
      <c r="G17" s="22">
        <f t="shared" si="0"/>
        <v>0</v>
      </c>
    </row>
    <row r="18" spans="2:7" ht="43.2">
      <c r="B18" s="28">
        <v>9</v>
      </c>
      <c r="C18" s="60" t="s">
        <v>95</v>
      </c>
      <c r="D18" s="20" t="s">
        <v>19</v>
      </c>
      <c r="E18" s="20">
        <v>42</v>
      </c>
      <c r="F18" s="18"/>
      <c r="G18" s="22">
        <f t="shared" si="0"/>
        <v>0</v>
      </c>
    </row>
    <row r="19" spans="2:7" ht="43.2">
      <c r="B19" s="10">
        <v>10</v>
      </c>
      <c r="C19" s="60" t="s">
        <v>96</v>
      </c>
      <c r="D19" s="20" t="s">
        <v>19</v>
      </c>
      <c r="E19" s="20">
        <v>315</v>
      </c>
      <c r="F19" s="18"/>
      <c r="G19" s="22">
        <f t="shared" si="0"/>
        <v>0</v>
      </c>
    </row>
    <row r="20" spans="2:7">
      <c r="B20" s="28">
        <v>11</v>
      </c>
      <c r="C20" s="60" t="s">
        <v>97</v>
      </c>
      <c r="D20" s="20" t="s">
        <v>23</v>
      </c>
      <c r="E20" s="20">
        <v>125</v>
      </c>
      <c r="F20" s="18"/>
      <c r="G20" s="22">
        <f t="shared" si="0"/>
        <v>0</v>
      </c>
    </row>
    <row r="21" spans="2:7">
      <c r="B21" s="10">
        <v>12</v>
      </c>
      <c r="C21" s="61" t="s">
        <v>73</v>
      </c>
      <c r="D21" s="20" t="s">
        <v>22</v>
      </c>
      <c r="E21" s="20">
        <v>1</v>
      </c>
      <c r="F21" s="18"/>
      <c r="G21" s="22">
        <f t="shared" si="0"/>
        <v>0</v>
      </c>
    </row>
    <row r="22" spans="2:7" ht="15.75" customHeight="1">
      <c r="B22" s="28">
        <v>13</v>
      </c>
      <c r="C22" s="61" t="s">
        <v>75</v>
      </c>
      <c r="D22" s="20" t="s">
        <v>22</v>
      </c>
      <c r="E22" s="20">
        <v>1</v>
      </c>
      <c r="F22" s="18"/>
      <c r="G22" s="22">
        <f t="shared" si="0"/>
        <v>0</v>
      </c>
    </row>
    <row r="23" spans="2:7" ht="15.75" customHeight="1">
      <c r="B23" s="10">
        <v>14</v>
      </c>
      <c r="C23" s="61" t="s">
        <v>74</v>
      </c>
      <c r="D23" s="20" t="s">
        <v>22</v>
      </c>
      <c r="E23" s="20">
        <v>1</v>
      </c>
      <c r="F23" s="18"/>
      <c r="G23" s="22">
        <f t="shared" si="0"/>
        <v>0</v>
      </c>
    </row>
    <row r="24" spans="2:7" ht="72">
      <c r="B24" s="28">
        <v>15</v>
      </c>
      <c r="C24" s="61" t="s">
        <v>98</v>
      </c>
      <c r="D24" s="20" t="s">
        <v>99</v>
      </c>
      <c r="E24" s="20">
        <v>485</v>
      </c>
      <c r="F24" s="18"/>
      <c r="G24" s="22">
        <f t="shared" si="0"/>
        <v>0</v>
      </c>
    </row>
    <row r="25" spans="2:7" ht="15.75" customHeight="1">
      <c r="B25" s="10">
        <v>16</v>
      </c>
      <c r="C25" s="61" t="s">
        <v>100</v>
      </c>
      <c r="D25" s="20" t="s">
        <v>23</v>
      </c>
      <c r="E25" s="20">
        <v>134</v>
      </c>
      <c r="F25" s="18"/>
      <c r="G25" s="22">
        <f t="shared" si="0"/>
        <v>0</v>
      </c>
    </row>
    <row r="26" spans="2:7" ht="43.2">
      <c r="B26" s="28">
        <v>17</v>
      </c>
      <c r="C26" s="61" t="s">
        <v>101</v>
      </c>
      <c r="D26" s="20" t="s">
        <v>99</v>
      </c>
      <c r="E26" s="20">
        <v>418</v>
      </c>
      <c r="F26" s="18"/>
      <c r="G26" s="22">
        <f t="shared" si="0"/>
        <v>0</v>
      </c>
    </row>
    <row r="27" spans="2:7" ht="15.75" customHeight="1">
      <c r="B27" s="10">
        <v>18</v>
      </c>
      <c r="C27" s="61" t="s">
        <v>102</v>
      </c>
      <c r="D27" s="20" t="s">
        <v>99</v>
      </c>
      <c r="E27" s="20">
        <v>120</v>
      </c>
      <c r="F27" s="18"/>
      <c r="G27" s="22">
        <f t="shared" si="0"/>
        <v>0</v>
      </c>
    </row>
    <row r="28" spans="2:7" ht="15" thickBot="1">
      <c r="B28" s="4"/>
      <c r="C28" s="4"/>
      <c r="D28" s="4"/>
      <c r="E28" s="4"/>
      <c r="F28" s="4"/>
      <c r="G28" s="12"/>
    </row>
    <row r="29" spans="2:7" ht="16.8" thickTop="1" thickBot="1">
      <c r="B29" s="82" t="s">
        <v>87</v>
      </c>
      <c r="C29" s="83"/>
      <c r="D29" s="83"/>
      <c r="E29" s="83"/>
      <c r="F29" s="84"/>
      <c r="G29" s="73">
        <f>G22+G21+G20+G19+G18+G17+G16+G15+G14+G13+G12+G11+G10+G23+G24+G25+G26+G27</f>
        <v>0</v>
      </c>
    </row>
    <row r="30" spans="2:7" ht="15.6" thickTop="1" thickBot="1">
      <c r="B30" s="9">
        <v>2</v>
      </c>
      <c r="C30" s="8" t="s">
        <v>51</v>
      </c>
      <c r="D30" s="3"/>
      <c r="E30" s="3"/>
      <c r="F30" s="3"/>
      <c r="G30" s="1"/>
    </row>
    <row r="31" spans="2:7" ht="58.2" thickTop="1">
      <c r="B31" s="10">
        <v>1</v>
      </c>
      <c r="C31" s="101" t="s">
        <v>103</v>
      </c>
      <c r="D31" s="9" t="s">
        <v>19</v>
      </c>
      <c r="E31" s="9">
        <v>300</v>
      </c>
      <c r="F31" s="10"/>
      <c r="G31" s="24">
        <f>F31*E31</f>
        <v>0</v>
      </c>
    </row>
    <row r="32" spans="2:7" ht="57.6">
      <c r="B32" s="18">
        <v>2</v>
      </c>
      <c r="C32" s="100" t="s">
        <v>104</v>
      </c>
      <c r="D32" s="20" t="s">
        <v>23</v>
      </c>
      <c r="E32" s="20">
        <v>134</v>
      </c>
      <c r="F32" s="18"/>
      <c r="G32" s="27">
        <f>F32*E32</f>
        <v>0</v>
      </c>
    </row>
    <row r="33" spans="2:7">
      <c r="B33" s="17">
        <v>3</v>
      </c>
      <c r="C33" s="65" t="s">
        <v>105</v>
      </c>
      <c r="D33" s="13" t="s">
        <v>23</v>
      </c>
      <c r="E33" s="13">
        <v>62</v>
      </c>
      <c r="F33" s="14"/>
      <c r="G33" s="21">
        <f>F33*E33</f>
        <v>0</v>
      </c>
    </row>
    <row r="34" spans="2:7" ht="15" thickBot="1">
      <c r="B34" s="4"/>
      <c r="C34" s="19"/>
      <c r="D34" s="20"/>
      <c r="E34" s="20"/>
      <c r="F34" s="4"/>
      <c r="G34" s="30"/>
    </row>
    <row r="35" spans="2:7" ht="16.8" thickTop="1" thickBot="1">
      <c r="B35" s="74" t="s">
        <v>52</v>
      </c>
      <c r="C35" s="75"/>
      <c r="D35" s="75"/>
      <c r="E35" s="75"/>
      <c r="F35" s="76"/>
      <c r="G35" s="23">
        <f>G34+G33+G32+G31</f>
        <v>0</v>
      </c>
    </row>
    <row r="36" spans="2:7" ht="15.6" thickTop="1" thickBot="1">
      <c r="B36" s="9">
        <v>3</v>
      </c>
      <c r="C36" s="8" t="s">
        <v>6</v>
      </c>
      <c r="D36" s="3"/>
      <c r="E36" s="3"/>
      <c r="F36" s="3"/>
      <c r="G36" s="1"/>
    </row>
    <row r="37" spans="2:7" ht="66" customHeight="1" thickTop="1">
      <c r="B37" s="67">
        <v>1</v>
      </c>
      <c r="C37" s="66" t="s">
        <v>106</v>
      </c>
      <c r="D37" s="9" t="s">
        <v>19</v>
      </c>
      <c r="E37" s="9">
        <v>295</v>
      </c>
      <c r="F37" s="67"/>
      <c r="G37" s="24">
        <f>F37*E37</f>
        <v>0</v>
      </c>
    </row>
    <row r="38" spans="2:7">
      <c r="B38" s="18">
        <v>2</v>
      </c>
      <c r="C38" s="19" t="s">
        <v>107</v>
      </c>
      <c r="D38" s="20" t="s">
        <v>19</v>
      </c>
      <c r="E38" s="20">
        <v>603</v>
      </c>
      <c r="F38" s="18"/>
      <c r="G38" s="27">
        <f>F38*E38</f>
        <v>0</v>
      </c>
    </row>
    <row r="39" spans="2:7" ht="15" thickBot="1">
      <c r="B39" s="4"/>
      <c r="C39" s="4"/>
      <c r="D39" s="4"/>
      <c r="E39" s="4"/>
      <c r="F39" s="4"/>
      <c r="G39" s="2"/>
    </row>
    <row r="40" spans="2:7" ht="16.8" thickTop="1" thickBot="1">
      <c r="B40" s="74" t="s">
        <v>13</v>
      </c>
      <c r="C40" s="75"/>
      <c r="D40" s="75"/>
      <c r="E40" s="75"/>
      <c r="F40" s="76"/>
      <c r="G40" s="23">
        <f>G38+G37</f>
        <v>0</v>
      </c>
    </row>
    <row r="41" spans="2:7" ht="15.6" thickTop="1" thickBot="1">
      <c r="B41" s="9">
        <v>4</v>
      </c>
      <c r="C41" s="8" t="s">
        <v>7</v>
      </c>
      <c r="D41" s="3"/>
      <c r="E41" s="3"/>
      <c r="F41" s="3"/>
      <c r="G41" s="1"/>
    </row>
    <row r="42" spans="2:7" ht="72.599999999999994" thickTop="1">
      <c r="B42" s="10">
        <v>1</v>
      </c>
      <c r="C42" s="47" t="s">
        <v>56</v>
      </c>
      <c r="D42" s="9" t="s">
        <v>19</v>
      </c>
      <c r="E42" s="9">
        <v>1065</v>
      </c>
      <c r="F42" s="10"/>
      <c r="G42" s="24">
        <f>F42*E42</f>
        <v>0</v>
      </c>
    </row>
    <row r="43" spans="2:7">
      <c r="B43" s="18">
        <v>2</v>
      </c>
      <c r="C43" s="19" t="s">
        <v>53</v>
      </c>
      <c r="D43" s="26" t="s">
        <v>19</v>
      </c>
      <c r="E43" s="26">
        <v>310</v>
      </c>
      <c r="F43" s="18"/>
      <c r="G43" s="20">
        <f>F43*E43</f>
        <v>0</v>
      </c>
    </row>
    <row r="44" spans="2:7" ht="86.4">
      <c r="B44" s="28">
        <v>3</v>
      </c>
      <c r="C44" s="34" t="s">
        <v>54</v>
      </c>
      <c r="D44" s="20" t="s">
        <v>22</v>
      </c>
      <c r="E44" s="20">
        <v>1</v>
      </c>
      <c r="F44" s="35"/>
      <c r="G44" s="22">
        <f>F44*E44</f>
        <v>0</v>
      </c>
    </row>
    <row r="45" spans="2:7" ht="15" thickBot="1">
      <c r="B45" s="4">
        <v>4</v>
      </c>
      <c r="C45" s="4" t="s">
        <v>55</v>
      </c>
      <c r="D45" s="11" t="s">
        <v>22</v>
      </c>
      <c r="E45" s="11">
        <v>1</v>
      </c>
      <c r="F45" s="12"/>
      <c r="G45" s="30">
        <f>F45*E45</f>
        <v>0</v>
      </c>
    </row>
    <row r="46" spans="2:7" ht="16.8" thickTop="1" thickBot="1">
      <c r="B46" s="74" t="s">
        <v>14</v>
      </c>
      <c r="C46" s="75"/>
      <c r="D46" s="75"/>
      <c r="E46" s="75"/>
      <c r="F46" s="76"/>
      <c r="G46" s="42">
        <f>G45+G44+G43+G42</f>
        <v>0</v>
      </c>
    </row>
    <row r="47" spans="2:7" ht="15.6" thickTop="1" thickBot="1">
      <c r="B47" s="9">
        <v>5</v>
      </c>
      <c r="C47" s="8" t="s">
        <v>8</v>
      </c>
      <c r="D47" s="3"/>
      <c r="E47" s="3"/>
      <c r="F47" s="3"/>
      <c r="G47" s="1"/>
    </row>
    <row r="48" spans="2:7" ht="72.599999999999994" thickTop="1">
      <c r="B48" s="10">
        <v>1</v>
      </c>
      <c r="C48" s="47" t="s">
        <v>77</v>
      </c>
      <c r="D48" s="9" t="s">
        <v>19</v>
      </c>
      <c r="E48" s="9">
        <v>1006</v>
      </c>
      <c r="F48" s="9"/>
      <c r="G48" s="24">
        <f>F48*E48</f>
        <v>0</v>
      </c>
    </row>
    <row r="49" spans="2:7">
      <c r="B49" s="18">
        <v>2</v>
      </c>
      <c r="C49" s="19" t="s">
        <v>57</v>
      </c>
      <c r="D49" s="20" t="s">
        <v>19</v>
      </c>
      <c r="E49" s="20">
        <v>261</v>
      </c>
      <c r="F49" s="18"/>
      <c r="G49" s="22">
        <f>F49*E49</f>
        <v>0</v>
      </c>
    </row>
    <row r="50" spans="2:7">
      <c r="B50" s="3">
        <v>3</v>
      </c>
      <c r="C50" s="19" t="s">
        <v>58</v>
      </c>
      <c r="D50" s="9" t="s">
        <v>19</v>
      </c>
      <c r="E50" s="9">
        <v>368</v>
      </c>
      <c r="F50" s="3"/>
      <c r="G50" s="24">
        <f>F50*E50</f>
        <v>0</v>
      </c>
    </row>
    <row r="51" spans="2:7">
      <c r="B51" s="18">
        <v>4</v>
      </c>
      <c r="C51" s="19" t="s">
        <v>59</v>
      </c>
      <c r="D51" s="20" t="s">
        <v>19</v>
      </c>
      <c r="E51" s="20">
        <v>300</v>
      </c>
      <c r="F51" s="18"/>
      <c r="G51" s="22">
        <f>F51*E51</f>
        <v>0</v>
      </c>
    </row>
    <row r="52" spans="2:7" ht="15" thickBot="1">
      <c r="B52" s="4"/>
      <c r="C52" s="4"/>
      <c r="D52" s="12"/>
      <c r="E52" s="12"/>
      <c r="F52" s="4"/>
      <c r="G52" s="30"/>
    </row>
    <row r="53" spans="2:7" ht="16.8" thickTop="1" thickBot="1">
      <c r="B53" s="78" t="s">
        <v>15</v>
      </c>
      <c r="C53" s="79"/>
      <c r="D53" s="79"/>
      <c r="E53" s="79"/>
      <c r="F53" s="80"/>
      <c r="G53" s="72">
        <f>G52+G51+G50+G49+G48</f>
        <v>0</v>
      </c>
    </row>
    <row r="54" spans="2:7" ht="15" thickBot="1">
      <c r="B54" s="9">
        <v>6</v>
      </c>
      <c r="C54" s="8" t="s">
        <v>25</v>
      </c>
      <c r="D54" s="3"/>
      <c r="E54" s="3"/>
      <c r="F54" s="3"/>
      <c r="G54" s="1"/>
    </row>
    <row r="55" spans="2:7" ht="72.599999999999994" thickTop="1">
      <c r="B55" s="10">
        <v>1</v>
      </c>
      <c r="C55" s="47" t="s">
        <v>78</v>
      </c>
      <c r="D55" s="9" t="s">
        <v>19</v>
      </c>
      <c r="E55" s="9">
        <v>300</v>
      </c>
      <c r="F55" s="3"/>
      <c r="G55" s="24">
        <f>F55*E55</f>
        <v>0</v>
      </c>
    </row>
    <row r="56" spans="2:7">
      <c r="B56" s="28">
        <v>2</v>
      </c>
      <c r="C56" s="34" t="s">
        <v>21</v>
      </c>
      <c r="D56" s="20" t="s">
        <v>23</v>
      </c>
      <c r="E56" s="20">
        <v>228</v>
      </c>
      <c r="F56" s="18"/>
      <c r="G56" s="22">
        <f>F56*E56</f>
        <v>0</v>
      </c>
    </row>
    <row r="57" spans="2:7" ht="57.6">
      <c r="B57" s="10">
        <v>3</v>
      </c>
      <c r="C57" s="34" t="s">
        <v>60</v>
      </c>
      <c r="D57" s="9" t="s">
        <v>19</v>
      </c>
      <c r="E57" s="9">
        <v>8</v>
      </c>
      <c r="F57" s="3"/>
      <c r="G57" s="22">
        <f t="shared" ref="G57:G60" si="1">F57*E57</f>
        <v>0</v>
      </c>
    </row>
    <row r="58" spans="2:7">
      <c r="B58" s="28">
        <v>4</v>
      </c>
      <c r="C58" s="35" t="s">
        <v>20</v>
      </c>
      <c r="D58" s="20" t="s">
        <v>19</v>
      </c>
      <c r="E58" s="20">
        <v>108</v>
      </c>
      <c r="F58" s="18"/>
      <c r="G58" s="22">
        <f t="shared" si="1"/>
        <v>0</v>
      </c>
    </row>
    <row r="59" spans="2:7" ht="57.6">
      <c r="B59" s="18">
        <v>5</v>
      </c>
      <c r="C59" s="34" t="s">
        <v>61</v>
      </c>
      <c r="D59" s="20" t="s">
        <v>19</v>
      </c>
      <c r="E59" s="20">
        <v>180</v>
      </c>
      <c r="F59" s="18"/>
      <c r="G59" s="22">
        <f t="shared" si="1"/>
        <v>0</v>
      </c>
    </row>
    <row r="60" spans="2:7">
      <c r="B60" s="28">
        <v>6</v>
      </c>
      <c r="C60" s="34" t="s">
        <v>50</v>
      </c>
      <c r="D60" s="20" t="s">
        <v>19</v>
      </c>
      <c r="E60" s="20">
        <v>72</v>
      </c>
      <c r="F60" s="18"/>
      <c r="G60" s="22">
        <f t="shared" si="1"/>
        <v>0</v>
      </c>
    </row>
    <row r="61" spans="2:7" ht="15" thickBot="1">
      <c r="B61" s="18"/>
      <c r="C61" s="34"/>
      <c r="D61" s="20"/>
      <c r="E61" s="20"/>
      <c r="F61" s="18"/>
      <c r="G61" s="22"/>
    </row>
    <row r="62" spans="2:7" ht="16.8" thickTop="1" thickBot="1">
      <c r="B62" s="74" t="s">
        <v>24</v>
      </c>
      <c r="C62" s="75"/>
      <c r="D62" s="75"/>
      <c r="E62" s="75"/>
      <c r="F62" s="76"/>
      <c r="G62" s="42">
        <f>G61+G60+G59+G58+G57+G56+G55</f>
        <v>0</v>
      </c>
    </row>
    <row r="63" spans="2:7" ht="15.6" thickTop="1" thickBot="1">
      <c r="B63" s="9">
        <v>7</v>
      </c>
      <c r="C63" s="8" t="s">
        <v>9</v>
      </c>
      <c r="D63" s="3"/>
      <c r="E63" s="3"/>
      <c r="F63" s="3"/>
      <c r="G63" s="1"/>
    </row>
    <row r="64" spans="2:7" ht="34.5" customHeight="1" thickTop="1">
      <c r="B64" s="13"/>
      <c r="C64" s="36" t="s">
        <v>28</v>
      </c>
      <c r="D64" s="14"/>
      <c r="E64" s="14"/>
      <c r="F64" s="14"/>
      <c r="G64" s="15"/>
    </row>
    <row r="65" spans="2:7" ht="86.4">
      <c r="B65" s="48">
        <v>1</v>
      </c>
      <c r="C65" s="53" t="s">
        <v>82</v>
      </c>
      <c r="D65" s="9" t="s">
        <v>19</v>
      </c>
      <c r="E65" s="9">
        <v>292</v>
      </c>
      <c r="F65" s="9"/>
      <c r="G65" s="20">
        <f>F65*E65</f>
        <v>0</v>
      </c>
    </row>
    <row r="66" spans="2:7" ht="72">
      <c r="B66" s="54">
        <v>2</v>
      </c>
      <c r="C66" s="55" t="s">
        <v>49</v>
      </c>
      <c r="D66" s="20" t="s">
        <v>19</v>
      </c>
      <c r="E66" s="20">
        <v>8</v>
      </c>
      <c r="F66" s="56"/>
      <c r="G66" s="20">
        <f t="shared" ref="G66:G67" si="2">F66*E66</f>
        <v>0</v>
      </c>
    </row>
    <row r="67" spans="2:7">
      <c r="B67" s="28">
        <v>3</v>
      </c>
      <c r="C67" s="29" t="s">
        <v>27</v>
      </c>
      <c r="D67" s="56" t="s">
        <v>19</v>
      </c>
      <c r="E67" s="56">
        <v>108</v>
      </c>
      <c r="F67" s="28"/>
      <c r="G67" s="20">
        <f t="shared" si="2"/>
        <v>0</v>
      </c>
    </row>
    <row r="68" spans="2:7" ht="15" thickBot="1">
      <c r="B68" s="49"/>
      <c r="C68" s="34"/>
      <c r="D68" s="12"/>
      <c r="E68" s="12"/>
      <c r="F68" s="4"/>
      <c r="G68" s="32"/>
    </row>
    <row r="69" spans="2:7" ht="16.8" thickTop="1" thickBot="1">
      <c r="B69" s="78" t="s">
        <v>16</v>
      </c>
      <c r="C69" s="79"/>
      <c r="D69" s="79"/>
      <c r="E69" s="79"/>
      <c r="F69" s="80"/>
      <c r="G69" s="72">
        <f>G68+G67+G66+G65</f>
        <v>0</v>
      </c>
    </row>
    <row r="70" spans="2:7" ht="15" thickBot="1">
      <c r="B70" s="9">
        <v>8</v>
      </c>
      <c r="C70" s="8" t="s">
        <v>10</v>
      </c>
      <c r="D70" s="3"/>
      <c r="E70" s="3"/>
      <c r="F70" s="3"/>
      <c r="G70" s="1"/>
    </row>
    <row r="71" spans="2:7" ht="58.2" thickTop="1">
      <c r="B71" s="17">
        <v>1</v>
      </c>
      <c r="C71" s="59" t="s">
        <v>111</v>
      </c>
      <c r="D71" s="13" t="s">
        <v>30</v>
      </c>
      <c r="E71" s="13">
        <v>3</v>
      </c>
      <c r="F71" s="13"/>
      <c r="G71" s="21">
        <f>F71*E71</f>
        <v>0</v>
      </c>
    </row>
    <row r="72" spans="2:7">
      <c r="B72" s="18">
        <v>2</v>
      </c>
      <c r="C72" s="59" t="s">
        <v>89</v>
      </c>
      <c r="D72" s="20" t="s">
        <v>30</v>
      </c>
      <c r="E72" s="13">
        <v>10</v>
      </c>
      <c r="F72" s="20"/>
      <c r="G72" s="21">
        <f>F72*E72</f>
        <v>0</v>
      </c>
    </row>
    <row r="73" spans="2:7">
      <c r="B73" s="3">
        <v>3</v>
      </c>
      <c r="C73" s="59" t="s">
        <v>90</v>
      </c>
      <c r="D73" s="20" t="s">
        <v>30</v>
      </c>
      <c r="E73" s="20">
        <v>4</v>
      </c>
      <c r="F73" s="9"/>
      <c r="G73" s="21">
        <f t="shared" ref="G73:G78" si="3">F73*E73</f>
        <v>0</v>
      </c>
    </row>
    <row r="74" spans="2:7">
      <c r="B74" s="18">
        <v>4</v>
      </c>
      <c r="C74" s="59" t="s">
        <v>91</v>
      </c>
      <c r="D74" s="20" t="s">
        <v>30</v>
      </c>
      <c r="E74" s="20">
        <v>6</v>
      </c>
      <c r="F74" s="20"/>
      <c r="G74" s="21">
        <f t="shared" si="3"/>
        <v>0</v>
      </c>
    </row>
    <row r="75" spans="2:7">
      <c r="B75" s="3">
        <v>5</v>
      </c>
      <c r="C75" s="60" t="s">
        <v>94</v>
      </c>
      <c r="D75" s="9" t="s">
        <v>19</v>
      </c>
      <c r="E75" s="20">
        <v>36</v>
      </c>
      <c r="F75" s="9"/>
      <c r="G75" s="21">
        <f t="shared" si="3"/>
        <v>0</v>
      </c>
    </row>
    <row r="76" spans="2:7">
      <c r="B76" s="18">
        <v>6</v>
      </c>
      <c r="C76" s="61" t="s">
        <v>92</v>
      </c>
      <c r="D76" s="20" t="s">
        <v>30</v>
      </c>
      <c r="E76" s="20">
        <v>2</v>
      </c>
      <c r="F76" s="20"/>
      <c r="G76" s="21">
        <f t="shared" si="3"/>
        <v>0</v>
      </c>
    </row>
    <row r="77" spans="2:7">
      <c r="B77" s="10">
        <v>7</v>
      </c>
      <c r="C77" s="61" t="s">
        <v>93</v>
      </c>
      <c r="D77" s="13" t="s">
        <v>30</v>
      </c>
      <c r="E77" s="20">
        <v>3</v>
      </c>
      <c r="F77" s="9"/>
      <c r="G77" s="21">
        <f t="shared" si="3"/>
        <v>0</v>
      </c>
    </row>
    <row r="78" spans="2:7" ht="43.2">
      <c r="B78" s="18">
        <v>8</v>
      </c>
      <c r="C78" s="60" t="s">
        <v>110</v>
      </c>
      <c r="D78" s="20" t="s">
        <v>19</v>
      </c>
      <c r="E78" s="20">
        <v>46</v>
      </c>
      <c r="F78" s="20"/>
      <c r="G78" s="21">
        <f t="shared" si="3"/>
        <v>0</v>
      </c>
    </row>
    <row r="79" spans="2:7" ht="15" thickBot="1">
      <c r="B79" s="18"/>
      <c r="C79" s="60"/>
      <c r="D79" s="20"/>
      <c r="E79" s="20"/>
      <c r="F79" s="20"/>
      <c r="G79" s="21"/>
    </row>
    <row r="80" spans="2:7" ht="16.8" thickTop="1" thickBot="1">
      <c r="B80" s="74" t="s">
        <v>62</v>
      </c>
      <c r="C80" s="75"/>
      <c r="D80" s="75"/>
      <c r="E80" s="75"/>
      <c r="F80" s="76"/>
      <c r="G80" s="42">
        <f>G79+G78+G77+G76+G75+G74+G73+G72+G71</f>
        <v>0</v>
      </c>
    </row>
    <row r="81" spans="2:7" ht="15.6" thickTop="1" thickBot="1">
      <c r="B81" s="9">
        <v>9</v>
      </c>
      <c r="C81" s="8" t="s">
        <v>11</v>
      </c>
      <c r="D81" s="3"/>
      <c r="E81" s="3"/>
      <c r="F81" s="3"/>
      <c r="G81" s="3"/>
    </row>
    <row r="82" spans="2:7" ht="58.2" thickTop="1">
      <c r="B82" s="17">
        <v>1</v>
      </c>
      <c r="C82" s="36" t="s">
        <v>29</v>
      </c>
      <c r="D82" s="13" t="s">
        <v>30</v>
      </c>
      <c r="E82" s="13">
        <v>3</v>
      </c>
      <c r="F82" s="13"/>
      <c r="G82" s="13">
        <f>F82*E82</f>
        <v>0</v>
      </c>
    </row>
    <row r="83" spans="2:7" ht="57.6">
      <c r="B83" s="17">
        <v>2</v>
      </c>
      <c r="C83" s="36" t="s">
        <v>63</v>
      </c>
      <c r="D83" s="13" t="s">
        <v>30</v>
      </c>
      <c r="E83" s="13">
        <v>11</v>
      </c>
      <c r="F83" s="13"/>
      <c r="G83" s="21">
        <f t="shared" ref="G83:G87" si="4">F83*E83</f>
        <v>0</v>
      </c>
    </row>
    <row r="84" spans="2:7" ht="57.6">
      <c r="B84" s="17">
        <v>3</v>
      </c>
      <c r="C84" s="36" t="s">
        <v>81</v>
      </c>
      <c r="D84" s="13" t="s">
        <v>30</v>
      </c>
      <c r="E84" s="13">
        <v>3</v>
      </c>
      <c r="F84" s="13"/>
      <c r="G84" s="21">
        <f t="shared" si="4"/>
        <v>0</v>
      </c>
    </row>
    <row r="85" spans="2:7" ht="43.2">
      <c r="B85" s="17">
        <v>4</v>
      </c>
      <c r="C85" s="34" t="s">
        <v>31</v>
      </c>
      <c r="D85" s="13" t="s">
        <v>30</v>
      </c>
      <c r="E85" s="13">
        <v>9</v>
      </c>
      <c r="F85" s="13"/>
      <c r="G85" s="21">
        <f t="shared" si="4"/>
        <v>0</v>
      </c>
    </row>
    <row r="86" spans="2:7" ht="43.2">
      <c r="B86" s="17">
        <v>5</v>
      </c>
      <c r="C86" s="36" t="s">
        <v>65</v>
      </c>
      <c r="D86" s="13" t="s">
        <v>30</v>
      </c>
      <c r="E86" s="13">
        <v>12</v>
      </c>
      <c r="F86" s="13"/>
      <c r="G86" s="21">
        <f>F86*E86</f>
        <v>0</v>
      </c>
    </row>
    <row r="87" spans="2:7">
      <c r="B87" s="17">
        <v>6</v>
      </c>
      <c r="C87" s="36" t="s">
        <v>64</v>
      </c>
      <c r="D87" s="13" t="s">
        <v>30</v>
      </c>
      <c r="E87" s="13">
        <v>10</v>
      </c>
      <c r="F87" s="13"/>
      <c r="G87" s="21">
        <f t="shared" si="4"/>
        <v>0</v>
      </c>
    </row>
    <row r="88" spans="2:7" ht="15" thickBot="1">
      <c r="B88" s="28"/>
      <c r="C88" s="31"/>
      <c r="D88" s="12"/>
      <c r="E88" s="12"/>
      <c r="F88" s="12"/>
      <c r="G88" s="21"/>
    </row>
    <row r="89" spans="2:7" ht="15.6" thickTop="1" thickBot="1">
      <c r="B89" s="10"/>
      <c r="C89" s="91" t="s">
        <v>32</v>
      </c>
      <c r="D89" s="92"/>
      <c r="E89" s="92"/>
      <c r="F89" s="93"/>
      <c r="G89" s="21"/>
    </row>
    <row r="90" spans="2:7" ht="43.8" thickTop="1">
      <c r="B90" s="10">
        <v>7</v>
      </c>
      <c r="C90" s="25" t="s">
        <v>46</v>
      </c>
      <c r="D90" s="9" t="s">
        <v>23</v>
      </c>
      <c r="E90" s="9">
        <v>0</v>
      </c>
      <c r="F90" s="9"/>
      <c r="G90" s="21">
        <f>F90*E90</f>
        <v>0</v>
      </c>
    </row>
    <row r="91" spans="2:7">
      <c r="B91" s="28">
        <v>8</v>
      </c>
      <c r="C91" s="29" t="s">
        <v>47</v>
      </c>
      <c r="D91" s="20" t="s">
        <v>23</v>
      </c>
      <c r="E91" s="20">
        <v>54</v>
      </c>
      <c r="F91" s="20"/>
      <c r="G91" s="21">
        <f>F91*E91</f>
        <v>0</v>
      </c>
    </row>
    <row r="92" spans="2:7">
      <c r="B92" s="10">
        <v>9</v>
      </c>
      <c r="C92" s="29" t="s">
        <v>48</v>
      </c>
      <c r="D92" s="20" t="s">
        <v>23</v>
      </c>
      <c r="E92" s="9">
        <v>65</v>
      </c>
      <c r="F92" s="9"/>
      <c r="G92" s="21">
        <f>F92*E92</f>
        <v>0</v>
      </c>
    </row>
    <row r="93" spans="2:7" ht="15" thickBot="1">
      <c r="B93" s="68"/>
      <c r="C93" s="69"/>
      <c r="D93" s="70"/>
      <c r="E93" s="70"/>
      <c r="F93" s="70"/>
      <c r="G93" s="71"/>
    </row>
    <row r="94" spans="2:7" ht="15" thickBot="1">
      <c r="B94" s="10"/>
      <c r="C94" s="94" t="s">
        <v>33</v>
      </c>
      <c r="D94" s="95"/>
      <c r="E94" s="95"/>
      <c r="F94" s="96"/>
      <c r="G94" s="21"/>
    </row>
    <row r="95" spans="2:7" ht="43.8" thickTop="1">
      <c r="B95" s="10">
        <v>10</v>
      </c>
      <c r="C95" s="25" t="s">
        <v>43</v>
      </c>
      <c r="D95" s="9" t="s">
        <v>23</v>
      </c>
      <c r="E95" s="9">
        <v>80</v>
      </c>
      <c r="F95" s="9"/>
      <c r="G95" s="21">
        <f>F95*E95</f>
        <v>0</v>
      </c>
    </row>
    <row r="96" spans="2:7">
      <c r="B96" s="18">
        <v>11</v>
      </c>
      <c r="C96" s="29" t="s">
        <v>44</v>
      </c>
      <c r="D96" s="20" t="s">
        <v>23</v>
      </c>
      <c r="E96" s="20">
        <v>46</v>
      </c>
      <c r="F96" s="20"/>
      <c r="G96" s="21">
        <f>F96*E96</f>
        <v>0</v>
      </c>
    </row>
    <row r="97" spans="2:7">
      <c r="B97" s="18">
        <v>12</v>
      </c>
      <c r="C97" s="29" t="s">
        <v>45</v>
      </c>
      <c r="D97" s="20" t="s">
        <v>23</v>
      </c>
      <c r="E97" s="20">
        <v>94</v>
      </c>
      <c r="F97" s="20"/>
      <c r="G97" s="21">
        <f>F97*E97</f>
        <v>0</v>
      </c>
    </row>
    <row r="98" spans="2:7" ht="15" thickBot="1">
      <c r="B98" s="46"/>
      <c r="C98" s="45"/>
      <c r="D98" s="32"/>
      <c r="E98" s="32"/>
      <c r="F98" s="32"/>
      <c r="G98" s="32"/>
    </row>
    <row r="99" spans="2:7" ht="16.8" thickTop="1" thickBot="1">
      <c r="B99" s="74" t="s">
        <v>17</v>
      </c>
      <c r="C99" s="75"/>
      <c r="D99" s="75"/>
      <c r="E99" s="75"/>
      <c r="F99" s="76"/>
      <c r="G99" s="42">
        <f>G98+G97+G96+G95+G92+G91+G90+G87+G86+G85+G84+G83+G82</f>
        <v>0</v>
      </c>
    </row>
    <row r="100" spans="2:7" ht="15.6" thickTop="1" thickBot="1">
      <c r="B100" s="9">
        <v>10</v>
      </c>
      <c r="C100" s="8" t="s">
        <v>12</v>
      </c>
      <c r="D100" s="3"/>
      <c r="E100" s="3"/>
      <c r="F100" s="3"/>
      <c r="G100" s="3"/>
    </row>
    <row r="101" spans="2:7" ht="43.8" thickTop="1">
      <c r="B101" s="17">
        <v>1</v>
      </c>
      <c r="C101" s="36" t="s">
        <v>34</v>
      </c>
      <c r="D101" s="13" t="s">
        <v>30</v>
      </c>
      <c r="E101" s="13">
        <v>32</v>
      </c>
      <c r="F101" s="13"/>
      <c r="G101" s="13">
        <f>F101*E101</f>
        <v>0</v>
      </c>
    </row>
    <row r="102" spans="2:7">
      <c r="B102" s="17">
        <v>2</v>
      </c>
      <c r="C102" s="57" t="s">
        <v>66</v>
      </c>
      <c r="D102" s="13" t="s">
        <v>30</v>
      </c>
      <c r="E102" s="13">
        <v>15</v>
      </c>
      <c r="F102" s="13"/>
      <c r="G102" s="24">
        <f>F102*E102</f>
        <v>0</v>
      </c>
    </row>
    <row r="103" spans="2:7">
      <c r="B103" s="17">
        <v>4</v>
      </c>
      <c r="C103" s="37" t="s">
        <v>67</v>
      </c>
      <c r="D103" s="13" t="s">
        <v>30</v>
      </c>
      <c r="E103" s="13">
        <v>4</v>
      </c>
      <c r="F103" s="13"/>
      <c r="G103" s="20">
        <f t="shared" ref="G103:G115" si="5">F103*E103</f>
        <v>0</v>
      </c>
    </row>
    <row r="104" spans="2:7" ht="43.2">
      <c r="B104" s="17">
        <v>5</v>
      </c>
      <c r="C104" s="36" t="s">
        <v>35</v>
      </c>
      <c r="D104" s="13" t="s">
        <v>30</v>
      </c>
      <c r="E104" s="13">
        <v>42</v>
      </c>
      <c r="F104" s="13"/>
      <c r="G104" s="20">
        <f t="shared" si="5"/>
        <v>0</v>
      </c>
    </row>
    <row r="105" spans="2:7">
      <c r="B105" s="17">
        <v>6</v>
      </c>
      <c r="C105" s="37" t="s">
        <v>36</v>
      </c>
      <c r="D105" s="13" t="s">
        <v>30</v>
      </c>
      <c r="E105" s="13">
        <v>32</v>
      </c>
      <c r="F105" s="13"/>
      <c r="G105" s="20">
        <f t="shared" si="5"/>
        <v>0</v>
      </c>
    </row>
    <row r="106" spans="2:7" ht="43.2">
      <c r="B106" s="17">
        <v>7</v>
      </c>
      <c r="C106" s="36" t="s">
        <v>37</v>
      </c>
      <c r="D106" s="13" t="s">
        <v>30</v>
      </c>
      <c r="E106" s="13">
        <v>10</v>
      </c>
      <c r="F106" s="13"/>
      <c r="G106" s="20">
        <f t="shared" si="5"/>
        <v>0</v>
      </c>
    </row>
    <row r="107" spans="2:7">
      <c r="B107" s="28">
        <v>8</v>
      </c>
      <c r="C107" s="34" t="s">
        <v>38</v>
      </c>
      <c r="D107" s="20" t="s">
        <v>30</v>
      </c>
      <c r="E107" s="20">
        <v>16</v>
      </c>
      <c r="F107" s="20"/>
      <c r="G107" s="20">
        <f t="shared" si="5"/>
        <v>0</v>
      </c>
    </row>
    <row r="108" spans="2:7">
      <c r="B108" s="28">
        <v>9</v>
      </c>
      <c r="C108" s="35" t="s">
        <v>39</v>
      </c>
      <c r="D108" s="20" t="s">
        <v>22</v>
      </c>
      <c r="E108" s="20">
        <v>4</v>
      </c>
      <c r="F108" s="20"/>
      <c r="G108" s="20">
        <f t="shared" si="5"/>
        <v>0</v>
      </c>
    </row>
    <row r="109" spans="2:7" ht="43.2">
      <c r="B109" s="28">
        <v>10</v>
      </c>
      <c r="C109" s="34" t="s">
        <v>68</v>
      </c>
      <c r="D109" s="20" t="s">
        <v>30</v>
      </c>
      <c r="E109" s="20">
        <v>14</v>
      </c>
      <c r="F109" s="20"/>
      <c r="G109" s="20">
        <f t="shared" si="5"/>
        <v>0</v>
      </c>
    </row>
    <row r="110" spans="2:7">
      <c r="B110" s="28">
        <v>11</v>
      </c>
      <c r="C110" s="34" t="s">
        <v>80</v>
      </c>
      <c r="D110" s="20" t="s">
        <v>30</v>
      </c>
      <c r="E110" s="20">
        <v>4</v>
      </c>
      <c r="F110" s="20"/>
      <c r="G110" s="20">
        <f t="shared" si="5"/>
        <v>0</v>
      </c>
    </row>
    <row r="111" spans="2:7" ht="43.2">
      <c r="B111" s="28">
        <v>12</v>
      </c>
      <c r="C111" s="34" t="s">
        <v>69</v>
      </c>
      <c r="D111" s="20" t="s">
        <v>30</v>
      </c>
      <c r="E111" s="20">
        <v>2</v>
      </c>
      <c r="F111" s="20"/>
      <c r="G111" s="20">
        <f t="shared" si="5"/>
        <v>0</v>
      </c>
    </row>
    <row r="112" spans="2:7" ht="43.2">
      <c r="B112" s="28">
        <v>13</v>
      </c>
      <c r="C112" s="34" t="s">
        <v>70</v>
      </c>
      <c r="D112" s="13" t="s">
        <v>30</v>
      </c>
      <c r="E112" s="13">
        <v>1</v>
      </c>
      <c r="F112" s="20"/>
      <c r="G112" s="20">
        <f t="shared" si="5"/>
        <v>0</v>
      </c>
    </row>
    <row r="113" spans="2:7" ht="49.5" customHeight="1">
      <c r="B113" s="28">
        <v>14</v>
      </c>
      <c r="C113" s="36" t="s">
        <v>71</v>
      </c>
      <c r="D113" s="13" t="s">
        <v>23</v>
      </c>
      <c r="E113" s="13">
        <v>55</v>
      </c>
      <c r="F113" s="20"/>
      <c r="G113" s="20">
        <f t="shared" si="5"/>
        <v>0</v>
      </c>
    </row>
    <row r="114" spans="2:7">
      <c r="B114" s="28">
        <v>15</v>
      </c>
      <c r="C114" s="37" t="s">
        <v>41</v>
      </c>
      <c r="D114" s="13" t="s">
        <v>23</v>
      </c>
      <c r="E114" s="13">
        <v>70</v>
      </c>
      <c r="F114" s="13"/>
      <c r="G114" s="20">
        <f t="shared" si="5"/>
        <v>0</v>
      </c>
    </row>
    <row r="115" spans="2:7">
      <c r="B115" s="28">
        <v>16</v>
      </c>
      <c r="C115" s="35" t="s">
        <v>40</v>
      </c>
      <c r="D115" s="20" t="s">
        <v>23</v>
      </c>
      <c r="E115" s="20">
        <v>45</v>
      </c>
      <c r="F115" s="20"/>
      <c r="G115" s="20">
        <f t="shared" si="5"/>
        <v>0</v>
      </c>
    </row>
    <row r="116" spans="2:7" ht="15" thickBot="1">
      <c r="B116" s="28">
        <v>17</v>
      </c>
      <c r="C116" s="38" t="s">
        <v>79</v>
      </c>
      <c r="D116" s="12" t="s">
        <v>22</v>
      </c>
      <c r="E116" s="12">
        <v>1</v>
      </c>
      <c r="F116" s="12"/>
      <c r="G116" s="12">
        <f>F116*E116</f>
        <v>0</v>
      </c>
    </row>
    <row r="117" spans="2:7" ht="16.8" thickTop="1" thickBot="1">
      <c r="B117" s="74" t="s">
        <v>18</v>
      </c>
      <c r="C117" s="75"/>
      <c r="D117" s="75"/>
      <c r="E117" s="75"/>
      <c r="F117" s="76"/>
      <c r="G117" s="42">
        <f>G116+G115+G114+G113+G112+G111+G109+G108+G107+G106+G105+G104+G103+G102+G101+G110</f>
        <v>0</v>
      </c>
    </row>
    <row r="118" spans="2:7" ht="15" thickTop="1"/>
    <row r="125" spans="2:7" ht="22.8">
      <c r="C125" s="97" t="s">
        <v>83</v>
      </c>
      <c r="D125" s="98"/>
      <c r="E125" s="98"/>
      <c r="F125" s="99"/>
    </row>
    <row r="126" spans="2:7" ht="15" thickBot="1">
      <c r="B126" s="6"/>
      <c r="C126" s="6"/>
      <c r="D126" s="6"/>
      <c r="E126" s="6"/>
      <c r="F126" s="6"/>
      <c r="G126" s="6"/>
    </row>
    <row r="127" spans="2:7" ht="19.2" thickTop="1" thickBot="1">
      <c r="B127" s="88" t="s">
        <v>109</v>
      </c>
      <c r="C127" s="89"/>
      <c r="D127" s="89"/>
      <c r="E127" s="89"/>
      <c r="F127" s="90"/>
      <c r="G127" s="43">
        <f>G29</f>
        <v>0</v>
      </c>
    </row>
    <row r="128" spans="2:7" ht="15.6" thickTop="1" thickBot="1">
      <c r="B128" s="7"/>
      <c r="C128" s="7"/>
      <c r="D128" s="7"/>
      <c r="E128" s="7"/>
      <c r="F128" s="7"/>
      <c r="G128" s="7"/>
    </row>
    <row r="129" spans="2:7" ht="19.2" thickTop="1" thickBot="1">
      <c r="B129" s="88" t="s">
        <v>52</v>
      </c>
      <c r="C129" s="89"/>
      <c r="D129" s="89"/>
      <c r="E129" s="89"/>
      <c r="F129" s="90"/>
      <c r="G129" s="43">
        <f>G35</f>
        <v>0</v>
      </c>
    </row>
    <row r="130" spans="2:7" ht="15.6" thickTop="1" thickBot="1">
      <c r="B130" s="6"/>
      <c r="C130" s="6"/>
      <c r="D130" s="6"/>
      <c r="E130" s="6"/>
      <c r="F130" s="6"/>
      <c r="G130" s="6"/>
    </row>
    <row r="131" spans="2:7" ht="19.2" thickTop="1" thickBot="1">
      <c r="B131" s="88" t="s">
        <v>13</v>
      </c>
      <c r="C131" s="89"/>
      <c r="D131" s="89"/>
      <c r="E131" s="89"/>
      <c r="F131" s="90"/>
      <c r="G131" s="43">
        <f>G40</f>
        <v>0</v>
      </c>
    </row>
    <row r="132" spans="2:7" ht="15.6" thickTop="1" thickBot="1">
      <c r="B132" s="7"/>
      <c r="C132" s="7"/>
      <c r="D132" s="7"/>
      <c r="E132" s="7"/>
      <c r="F132" s="7"/>
      <c r="G132" s="7"/>
    </row>
    <row r="133" spans="2:7" ht="19.2" thickTop="1" thickBot="1">
      <c r="B133" s="88" t="s">
        <v>14</v>
      </c>
      <c r="C133" s="89"/>
      <c r="D133" s="89"/>
      <c r="E133" s="89"/>
      <c r="F133" s="90"/>
      <c r="G133" s="43">
        <f>G46</f>
        <v>0</v>
      </c>
    </row>
    <row r="134" spans="2:7" ht="15.6" thickTop="1" thickBot="1">
      <c r="B134" s="7"/>
      <c r="C134" s="7"/>
      <c r="D134" s="7"/>
      <c r="E134" s="7"/>
      <c r="F134" s="7"/>
      <c r="G134" s="7"/>
    </row>
    <row r="135" spans="2:7" ht="19.2" thickTop="1" thickBot="1">
      <c r="B135" s="50" t="s">
        <v>15</v>
      </c>
      <c r="C135" s="51"/>
      <c r="D135" s="51"/>
      <c r="E135" s="51"/>
      <c r="F135" s="52"/>
      <c r="G135" s="43">
        <f>G53</f>
        <v>0</v>
      </c>
    </row>
    <row r="136" spans="2:7" ht="15.6" thickTop="1" thickBot="1">
      <c r="B136" s="7"/>
      <c r="C136" s="7"/>
      <c r="D136" s="7"/>
      <c r="E136" s="7"/>
      <c r="F136" s="7"/>
      <c r="G136" s="7"/>
    </row>
    <row r="137" spans="2:7" ht="19.2" thickTop="1" thickBot="1">
      <c r="B137" s="50" t="s">
        <v>42</v>
      </c>
      <c r="C137" s="51"/>
      <c r="D137" s="51"/>
      <c r="E137" s="51"/>
      <c r="F137" s="52"/>
      <c r="G137" s="43">
        <f>G62</f>
        <v>0</v>
      </c>
    </row>
    <row r="138" spans="2:7" ht="15.6" thickTop="1" thickBot="1">
      <c r="B138" s="7"/>
      <c r="C138" s="7"/>
      <c r="D138" s="7"/>
      <c r="E138" s="7"/>
      <c r="F138" s="7"/>
      <c r="G138" s="7"/>
    </row>
    <row r="139" spans="2:7" ht="19.2" thickTop="1" thickBot="1">
      <c r="B139" s="50" t="s">
        <v>16</v>
      </c>
      <c r="C139" s="51"/>
      <c r="D139" s="51"/>
      <c r="E139" s="51"/>
      <c r="F139" s="52"/>
      <c r="G139" s="43">
        <f>G69</f>
        <v>0</v>
      </c>
    </row>
    <row r="140" spans="2:7" ht="15.6" thickTop="1" thickBot="1">
      <c r="B140" s="7"/>
      <c r="C140" s="7"/>
      <c r="D140" s="7"/>
      <c r="E140" s="7"/>
      <c r="F140" s="7"/>
      <c r="G140" s="7"/>
    </row>
    <row r="141" spans="2:7" ht="19.2" thickTop="1" thickBot="1">
      <c r="B141" s="50" t="s">
        <v>62</v>
      </c>
      <c r="C141" s="51"/>
      <c r="D141" s="51"/>
      <c r="E141" s="51"/>
      <c r="F141" s="52"/>
      <c r="G141" s="43">
        <f>G80</f>
        <v>0</v>
      </c>
    </row>
    <row r="142" spans="2:7" ht="15.6" thickTop="1" thickBot="1">
      <c r="B142" s="7"/>
      <c r="C142" s="7"/>
      <c r="D142" s="7"/>
      <c r="E142" s="7"/>
      <c r="F142" s="7"/>
      <c r="G142" s="7"/>
    </row>
    <row r="143" spans="2:7" ht="19.2" thickTop="1" thickBot="1">
      <c r="B143" s="50" t="s">
        <v>17</v>
      </c>
      <c r="C143" s="51"/>
      <c r="D143" s="51"/>
      <c r="E143" s="51"/>
      <c r="F143" s="52"/>
      <c r="G143" s="43">
        <f>G99</f>
        <v>0</v>
      </c>
    </row>
    <row r="144" spans="2:7" ht="15.6" thickTop="1" thickBot="1">
      <c r="B144" s="7"/>
      <c r="C144" s="7"/>
      <c r="D144" s="7"/>
      <c r="E144" s="7"/>
      <c r="F144" s="7"/>
      <c r="G144" s="7"/>
    </row>
    <row r="145" spans="2:7" ht="19.2" thickTop="1" thickBot="1">
      <c r="B145" s="50" t="s">
        <v>18</v>
      </c>
      <c r="C145" s="51"/>
      <c r="D145" s="51"/>
      <c r="E145" s="51"/>
      <c r="F145" s="52"/>
      <c r="G145" s="43">
        <f>G117</f>
        <v>0</v>
      </c>
    </row>
    <row r="146" spans="2:7" ht="15" thickTop="1"/>
    <row r="147" spans="2:7" ht="15" thickBot="1">
      <c r="G147" s="6"/>
    </row>
    <row r="148" spans="2:7" ht="22.2" thickTop="1" thickBot="1">
      <c r="B148" s="85" t="s">
        <v>5</v>
      </c>
      <c r="C148" s="86"/>
      <c r="D148" s="86"/>
      <c r="E148" s="86"/>
      <c r="F148" s="87"/>
      <c r="G148" s="44">
        <f>G145+G143+G141+G139+G137+G135+G133+G131+G129+G127</f>
        <v>0</v>
      </c>
    </row>
    <row r="149" spans="2:7" ht="15.6" thickTop="1" thickBot="1">
      <c r="F149" s="7"/>
      <c r="G149" s="7"/>
    </row>
    <row r="150" spans="2:7" ht="22.2" thickTop="1" thickBot="1">
      <c r="B150" s="85" t="s">
        <v>72</v>
      </c>
      <c r="C150" s="86"/>
      <c r="D150" s="86"/>
      <c r="E150" s="86"/>
      <c r="F150" s="64">
        <v>0.15</v>
      </c>
      <c r="G150" s="44">
        <f>G148*F150</f>
        <v>0</v>
      </c>
    </row>
    <row r="151" spans="2:7" ht="15.6" thickTop="1" thickBot="1">
      <c r="B151" s="6"/>
      <c r="C151" s="6"/>
      <c r="D151" s="6"/>
      <c r="E151" s="6"/>
      <c r="F151" s="6"/>
      <c r="G151" s="6"/>
    </row>
    <row r="152" spans="2:7" ht="22.2" thickTop="1" thickBot="1">
      <c r="B152" s="85" t="s">
        <v>108</v>
      </c>
      <c r="C152" s="86"/>
      <c r="D152" s="86"/>
      <c r="E152" s="86"/>
      <c r="F152" s="87"/>
      <c r="G152" s="44">
        <f>G148+G150</f>
        <v>0</v>
      </c>
    </row>
    <row r="153" spans="2:7" ht="15" thickTop="1"/>
  </sheetData>
  <mergeCells count="22">
    <mergeCell ref="B152:F152"/>
    <mergeCell ref="B62:F62"/>
    <mergeCell ref="B69:F69"/>
    <mergeCell ref="B80:F80"/>
    <mergeCell ref="B127:F127"/>
    <mergeCell ref="C89:F89"/>
    <mergeCell ref="C94:F94"/>
    <mergeCell ref="B99:F99"/>
    <mergeCell ref="B117:F117"/>
    <mergeCell ref="B131:F131"/>
    <mergeCell ref="B133:F133"/>
    <mergeCell ref="B129:F129"/>
    <mergeCell ref="B148:F148"/>
    <mergeCell ref="B150:E150"/>
    <mergeCell ref="C125:F125"/>
    <mergeCell ref="B40:F40"/>
    <mergeCell ref="B2:G2"/>
    <mergeCell ref="B53:F53"/>
    <mergeCell ref="C4:G4"/>
    <mergeCell ref="B29:F29"/>
    <mergeCell ref="B46:F46"/>
    <mergeCell ref="B35:F35"/>
  </mergeCells>
  <pageMargins left="0.25" right="0.25" top="0.75" bottom="0.75" header="0.3" footer="0.3"/>
  <pageSetup paperSize="9" scale="92" orientation="portrait" r:id="rId1"/>
  <rowBreaks count="6" manualBreakCount="6">
    <brk id="29" max="16383" man="1"/>
    <brk id="53" max="16383" man="1"/>
    <brk id="69" max="16383" man="1"/>
    <brk id="80" max="16383" man="1"/>
    <brk id="93" max="16383" man="1"/>
    <brk id="1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workbookViewId="0">
      <selection activeCell="Q5" sqref="Q5"/>
    </sheetView>
  </sheetViews>
  <sheetFormatPr defaultRowHeight="14.4"/>
  <sheetData>
    <row r="1" spans="1:13">
      <c r="A1">
        <v>14</v>
      </c>
      <c r="B1">
        <v>2</v>
      </c>
      <c r="C1" s="33">
        <f>B1*A1</f>
        <v>28</v>
      </c>
      <c r="D1">
        <v>2</v>
      </c>
      <c r="E1">
        <v>6.65</v>
      </c>
      <c r="F1" s="33">
        <f>E1*D1</f>
        <v>13.3</v>
      </c>
      <c r="G1">
        <v>6</v>
      </c>
      <c r="H1">
        <v>4</v>
      </c>
      <c r="I1" s="33">
        <f>H1*G1</f>
        <v>24</v>
      </c>
      <c r="J1">
        <f>I1+F1+C1</f>
        <v>65.3</v>
      </c>
    </row>
    <row r="2" spans="1:13">
      <c r="A2">
        <v>10</v>
      </c>
      <c r="B2">
        <v>2</v>
      </c>
      <c r="C2" s="33">
        <f>B2*A2</f>
        <v>20</v>
      </c>
      <c r="D2">
        <v>4</v>
      </c>
      <c r="E2">
        <v>6.65</v>
      </c>
      <c r="F2" s="33">
        <f>E2*D2</f>
        <v>26.6</v>
      </c>
      <c r="G2">
        <v>3</v>
      </c>
      <c r="H2">
        <v>4</v>
      </c>
      <c r="I2" s="33">
        <f>H2*G2</f>
        <v>12</v>
      </c>
      <c r="J2">
        <f>I2+F2+C2</f>
        <v>58.6</v>
      </c>
    </row>
    <row r="3" spans="1:13">
      <c r="J3">
        <f>J2+J1</f>
        <v>123.9</v>
      </c>
    </row>
    <row r="4" spans="1:13">
      <c r="J4">
        <v>3</v>
      </c>
    </row>
    <row r="5" spans="1:13">
      <c r="B5">
        <v>6</v>
      </c>
      <c r="C5">
        <v>7.55</v>
      </c>
      <c r="D5">
        <v>2</v>
      </c>
      <c r="E5" s="33">
        <f>D5*C5*B5</f>
        <v>90.6</v>
      </c>
      <c r="J5">
        <f>J3*J4</f>
        <v>371.70000000000005</v>
      </c>
      <c r="M5">
        <v>6</v>
      </c>
    </row>
    <row r="6" spans="1:13">
      <c r="M6">
        <v>6.35</v>
      </c>
    </row>
    <row r="7" spans="1:13">
      <c r="B7">
        <v>6</v>
      </c>
      <c r="C7">
        <v>7.55</v>
      </c>
      <c r="D7">
        <f>C7+B7</f>
        <v>13.55</v>
      </c>
      <c r="E7">
        <v>3</v>
      </c>
      <c r="F7" s="33">
        <f>E7*D7</f>
        <v>40.650000000000006</v>
      </c>
      <c r="M7">
        <v>4.1500000000000004</v>
      </c>
    </row>
    <row r="8" spans="1:13">
      <c r="M8">
        <v>4.1500000000000004</v>
      </c>
    </row>
    <row r="9" spans="1:13">
      <c r="B9">
        <v>53</v>
      </c>
      <c r="C9">
        <v>10</v>
      </c>
      <c r="D9" s="33">
        <f>C9*B9</f>
        <v>530</v>
      </c>
      <c r="M9">
        <v>3.35</v>
      </c>
    </row>
    <row r="10" spans="1:13">
      <c r="B10">
        <v>3.25</v>
      </c>
      <c r="C10">
        <v>5</v>
      </c>
      <c r="D10" s="33">
        <f>C10*B10</f>
        <v>16.25</v>
      </c>
      <c r="E10" s="33">
        <f>D10+D9</f>
        <v>546.25</v>
      </c>
      <c r="G10">
        <v>106</v>
      </c>
      <c r="H10">
        <v>1.2</v>
      </c>
      <c r="I10" s="33">
        <f>H10*G10</f>
        <v>127.19999999999999</v>
      </c>
      <c r="M10">
        <v>3.15</v>
      </c>
    </row>
    <row r="11" spans="1:13">
      <c r="M11">
        <v>3.45</v>
      </c>
    </row>
    <row r="12" spans="1:13">
      <c r="I12" s="33">
        <f>E10+I10</f>
        <v>673.45</v>
      </c>
      <c r="M12">
        <v>4.05</v>
      </c>
    </row>
    <row r="13" spans="1:13">
      <c r="B13">
        <v>29</v>
      </c>
      <c r="C13">
        <v>3</v>
      </c>
      <c r="D13">
        <f>C13*B13</f>
        <v>87</v>
      </c>
      <c r="E13">
        <v>106</v>
      </c>
      <c r="F13">
        <v>3</v>
      </c>
      <c r="G13" s="33">
        <f>F13*E13</f>
        <v>318</v>
      </c>
      <c r="M13">
        <v>3.15</v>
      </c>
    </row>
    <row r="14" spans="1:13">
      <c r="B14">
        <v>25</v>
      </c>
      <c r="C14">
        <v>3</v>
      </c>
      <c r="D14">
        <f t="shared" ref="D14:D25" si="0">C14*B14</f>
        <v>75</v>
      </c>
      <c r="M14">
        <v>6.5</v>
      </c>
    </row>
    <row r="15" spans="1:13">
      <c r="B15">
        <v>25</v>
      </c>
      <c r="C15">
        <v>3</v>
      </c>
      <c r="D15">
        <f t="shared" si="0"/>
        <v>75</v>
      </c>
      <c r="E15">
        <v>130</v>
      </c>
      <c r="F15">
        <v>3</v>
      </c>
      <c r="G15" s="33">
        <f>F15*E15</f>
        <v>390</v>
      </c>
      <c r="M15">
        <v>6</v>
      </c>
    </row>
    <row r="16" spans="1:13">
      <c r="B16">
        <v>23</v>
      </c>
      <c r="C16">
        <v>3</v>
      </c>
      <c r="D16">
        <f t="shared" si="0"/>
        <v>69</v>
      </c>
      <c r="K16">
        <v>10</v>
      </c>
      <c r="L16">
        <v>0.2</v>
      </c>
      <c r="M16">
        <f>L16*K16</f>
        <v>2</v>
      </c>
    </row>
    <row r="17" spans="2:15">
      <c r="B17">
        <v>23</v>
      </c>
      <c r="C17">
        <v>3</v>
      </c>
      <c r="D17">
        <f t="shared" si="0"/>
        <v>69</v>
      </c>
    </row>
    <row r="18" spans="2:15">
      <c r="B18">
        <v>23</v>
      </c>
      <c r="C18">
        <v>3</v>
      </c>
      <c r="D18">
        <f t="shared" si="0"/>
        <v>69</v>
      </c>
      <c r="E18">
        <v>53</v>
      </c>
      <c r="F18">
        <v>2.35</v>
      </c>
      <c r="G18" s="33">
        <f>F18*E18</f>
        <v>124.55000000000001</v>
      </c>
      <c r="M18">
        <f>M16+M15+M14+M13+M12+M11+M10+M9+M8+M7+M6+M5</f>
        <v>52.3</v>
      </c>
    </row>
    <row r="19" spans="2:15">
      <c r="B19">
        <v>25</v>
      </c>
      <c r="C19">
        <v>3</v>
      </c>
      <c r="D19">
        <f t="shared" si="0"/>
        <v>75</v>
      </c>
      <c r="E19">
        <v>7.75</v>
      </c>
      <c r="F19">
        <v>1.8</v>
      </c>
      <c r="G19" s="33">
        <f t="shared" ref="G19:G21" si="1">F19*E19</f>
        <v>13.950000000000001</v>
      </c>
      <c r="I19">
        <v>126</v>
      </c>
      <c r="J19">
        <v>1.5</v>
      </c>
      <c r="K19" s="33">
        <f>J19*I19</f>
        <v>189</v>
      </c>
    </row>
    <row r="20" spans="2:15">
      <c r="B20">
        <v>25</v>
      </c>
      <c r="C20">
        <v>3</v>
      </c>
      <c r="D20">
        <f t="shared" si="0"/>
        <v>75</v>
      </c>
      <c r="E20">
        <v>5.5</v>
      </c>
      <c r="F20">
        <v>3.15</v>
      </c>
      <c r="G20">
        <f t="shared" si="1"/>
        <v>17.324999999999999</v>
      </c>
    </row>
    <row r="21" spans="2:15">
      <c r="B21">
        <v>29</v>
      </c>
      <c r="C21">
        <v>3</v>
      </c>
      <c r="D21">
        <f t="shared" si="0"/>
        <v>87</v>
      </c>
      <c r="E21">
        <v>7.75</v>
      </c>
      <c r="F21">
        <v>1.9</v>
      </c>
      <c r="G21" s="33">
        <f t="shared" si="1"/>
        <v>14.725</v>
      </c>
      <c r="I21">
        <v>6</v>
      </c>
      <c r="J21">
        <v>0.25</v>
      </c>
      <c r="K21">
        <f>J21*I21</f>
        <v>1.5</v>
      </c>
    </row>
    <row r="22" spans="2:15">
      <c r="B22">
        <v>27</v>
      </c>
      <c r="C22">
        <v>3</v>
      </c>
      <c r="D22">
        <f t="shared" si="0"/>
        <v>81</v>
      </c>
      <c r="G22" s="33">
        <f>G21+G20+G19+G18</f>
        <v>170.55</v>
      </c>
    </row>
    <row r="23" spans="2:15">
      <c r="B23">
        <v>6.5</v>
      </c>
      <c r="C23">
        <v>3</v>
      </c>
      <c r="D23">
        <f t="shared" si="0"/>
        <v>19.5</v>
      </c>
      <c r="I23">
        <v>53</v>
      </c>
      <c r="J23">
        <v>4</v>
      </c>
      <c r="K23" s="33">
        <f>J23*I23</f>
        <v>212</v>
      </c>
    </row>
    <row r="24" spans="2:15">
      <c r="B24">
        <v>7</v>
      </c>
      <c r="C24">
        <v>3</v>
      </c>
      <c r="D24">
        <f t="shared" si="0"/>
        <v>21</v>
      </c>
      <c r="I24">
        <v>7.55</v>
      </c>
      <c r="J24">
        <v>20</v>
      </c>
      <c r="K24" s="33">
        <f>J24*I24</f>
        <v>151</v>
      </c>
    </row>
    <row r="25" spans="2:15">
      <c r="B25">
        <v>16</v>
      </c>
      <c r="C25">
        <v>3</v>
      </c>
      <c r="D25">
        <f t="shared" si="0"/>
        <v>48</v>
      </c>
      <c r="K25" s="33">
        <f>K24+K23</f>
        <v>363</v>
      </c>
      <c r="M25">
        <v>12</v>
      </c>
      <c r="N25">
        <v>6</v>
      </c>
      <c r="O25">
        <f>N25*M25</f>
        <v>72</v>
      </c>
    </row>
    <row r="26" spans="2:15">
      <c r="D26" s="33">
        <f>D25+D24+D23+D22+D21+D20+D19+D18+D17+D16+D15+D14+D13</f>
        <v>850.5</v>
      </c>
      <c r="M26">
        <v>18</v>
      </c>
      <c r="N26">
        <v>3</v>
      </c>
      <c r="O26">
        <f>N26*M26</f>
        <v>54</v>
      </c>
    </row>
    <row r="27" spans="2:15">
      <c r="I27">
        <v>18</v>
      </c>
      <c r="J27">
        <v>14</v>
      </c>
      <c r="K27" s="33">
        <f>J27*I27</f>
        <v>252</v>
      </c>
    </row>
    <row r="28" spans="2:15">
      <c r="O28">
        <f>O26+O25</f>
        <v>126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عمليات الولادة</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2026-06-03T11:35:53Z</dcterms:modified>
</cp:coreProperties>
</file>